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yrittajat-my.sharepoint.com/personal/petri_malinen_yrittajat_fi/Documents/Tiedostot 1/"/>
    </mc:Choice>
  </mc:AlternateContent>
  <xr:revisionPtr revIDLastSave="72" documentId="8_{2DCCC513-C394-4D7B-A30D-C27B9314348A}" xr6:coauthVersionLast="47" xr6:coauthVersionMax="47" xr10:uidLastSave="{BDC96F8A-7440-4D89-A97D-BCD30F6BD676}"/>
  <bookViews>
    <workbookView xWindow="-110" yWindow="-110" windowWidth="19420" windowHeight="11500" tabRatio="699" xr2:uid="{00000000-000D-0000-FFFF-FFFF00000000}"/>
  </bookViews>
  <sheets>
    <sheet name="Kaavio1 24" sheetId="54" r:id="rId1"/>
    <sheet name="Kaavio2 24" sheetId="33" r:id="rId2"/>
    <sheet name="Kaavio3 24" sheetId="34" r:id="rId3"/>
    <sheet name="Kaavio4 24" sheetId="35" r:id="rId4"/>
    <sheet name="DATA" sheetId="2" r:id="rId5"/>
    <sheet name="Taul1" sheetId="55" r:id="rId6"/>
    <sheet name="Taul2" sheetId="56" r:id="rId7"/>
    <sheet name="ei päivitetty1" sheetId="37" r:id="rId8"/>
    <sheet name="ei päivitetty2" sheetId="38" r:id="rId9"/>
    <sheet name="ei päivitetty3" sheetId="39" r:id="rId10"/>
    <sheet name="ei päivitetty4" sheetId="40" r:id="rId11"/>
    <sheet name="ei päivitetty5" sheetId="41" r:id="rId12"/>
    <sheet name="ei päivitetty6" sheetId="42" r:id="rId13"/>
  </sheets>
  <definedNames>
    <definedName name="item0" localSheetId="4">DATA!#REF!</definedName>
    <definedName name="item1" localSheetId="4">DATA!#REF!</definedName>
    <definedName name="item2" localSheetId="4">DATA!#REF!</definedName>
    <definedName name="item3" localSheetId="4">DATA!#REF!</definedName>
    <definedName name="item4" localSheetId="4">DATA!#REF!</definedName>
    <definedName name="item5" localSheetId="4">DATA!#REF!</definedName>
    <definedName name="item6" localSheetId="4">DATA!#REF!</definedName>
    <definedName name="item7" localSheetId="4">DATA!#REF!</definedName>
    <definedName name="toel0" localSheetId="4">DATA!#REF!</definedName>
    <definedName name="toel1" localSheetId="4">DATA!#REF!</definedName>
    <definedName name="toel2" localSheetId="4">DATA!#REF!</definedName>
    <definedName name="toel3" localSheetId="4">DATA!#REF!</definedName>
    <definedName name="toel4" localSheetId="4">DATA!#REF!</definedName>
    <definedName name="toel5" localSheetId="4">DATA!#REF!</definedName>
    <definedName name="toel6" localSheetId="4">DATA!#REF!</definedName>
    <definedName name="toel7" localSheetId="4">DATA!#REF!</definedName>
    <definedName name="_xlnm.Print_Area" localSheetId="4">DATA!#REF!</definedName>
  </definedNames>
  <calcPr calcId="191028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<sst xmlns="http://schemas.openxmlformats.org/spreadsheetml/2006/main" count="93" uniqueCount="44">
  <si>
    <t>TOL 2008 pl. A</t>
  </si>
  <si>
    <t>pl. A ja B (A TOL2008-)</t>
  </si>
  <si>
    <t>Yritysten määrän kehitys</t>
  </si>
  <si>
    <t>Yritysten määrä</t>
  </si>
  <si>
    <t>Yritysmäärä (vas. ast.)</t>
  </si>
  <si>
    <t>yritykset</t>
  </si>
  <si>
    <t>1990</t>
  </si>
  <si>
    <t>Mikroyritykset (1-9 hlöä)</t>
  </si>
  <si>
    <t>Mikro företag
(1-9 personer)</t>
  </si>
  <si>
    <t>Micro enterprises
(1-9 employees)</t>
  </si>
  <si>
    <t>1991</t>
  </si>
  <si>
    <t>Pienyritykset (10-49 hlöä)</t>
  </si>
  <si>
    <t>Små företag
(10-49 personer)</t>
  </si>
  <si>
    <t>Small enterprises
(10-49 employees)</t>
  </si>
  <si>
    <t>1992</t>
  </si>
  <si>
    <t>Keskisuuret yritykset (50-249 hlöä)</t>
  </si>
  <si>
    <t>Medelstora företag
(50-249 personer)</t>
  </si>
  <si>
    <t>Medium-sized enterprises
(50-249 employees)</t>
  </si>
  <si>
    <t>1993</t>
  </si>
  <si>
    <t>Suuryritykset (250- hlöä)</t>
  </si>
  <si>
    <t>Stora företag
(250- personer)</t>
  </si>
  <si>
    <t>Large enterprises
(250- employees)</t>
  </si>
  <si>
    <t>1994</t>
  </si>
  <si>
    <t>1995</t>
  </si>
  <si>
    <t>1996</t>
  </si>
  <si>
    <t>1997</t>
  </si>
  <si>
    <t>1998</t>
  </si>
  <si>
    <t>henkilöstö</t>
  </si>
  <si>
    <t>1999</t>
  </si>
  <si>
    <t>2000</t>
  </si>
  <si>
    <t>2001</t>
  </si>
  <si>
    <t>2002</t>
  </si>
  <si>
    <t>2003</t>
  </si>
  <si>
    <t>2004</t>
  </si>
  <si>
    <t>Pk-yritykset yhteensä:</t>
  </si>
  <si>
    <t>2005</t>
  </si>
  <si>
    <t>2006</t>
  </si>
  <si>
    <t>liikevaihto</t>
  </si>
  <si>
    <t>Total</t>
  </si>
  <si>
    <t xml:space="preserve"> </t>
  </si>
  <si>
    <t>Yhteensä</t>
  </si>
  <si>
    <t>Yritysten liikevaihto koon mukaan v. 2024</t>
  </si>
  <si>
    <t>Yritysten määrä koon mukaan v. 2024</t>
  </si>
  <si>
    <t>Yritysten henkilöstö koon mukaan v.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</si>
</sst>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0.000"/>
    <numFmt numFmtId="166" formatCode="0.0\ %"/>
    <numFmt numFmtId="167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b/>
      <sz val="8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i/>
      <sz val="10"/>
      <name val="Arial"/>
    </font>
    <font>
      <i/>
      <sz val="9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5" fillId="0" borderId="0" xfId="0" applyFont="1"/>
    <xf numFmtId="1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0" fontId="5" fillId="0" borderId="0" xfId="0" applyNumberFormat="1" applyFont="1"/>
    <xf numFmtId="10" fontId="2" fillId="0" borderId="0" xfId="0" applyNumberFormat="1" applyFont="1"/>
    <xf numFmtId="166" fontId="5" fillId="0" borderId="0" xfId="0" applyNumberFormat="1" applyFont="1"/>
    <xf numFmtId="49" fontId="0" fillId="0" borderId="0" xfId="0" applyNumberFormat="1"/>
    <xf numFmtId="3" fontId="0" fillId="0" borderId="0" xfId="0" applyNumberFormat="1"/>
    <xf numFmtId="166" fontId="0" fillId="0" borderId="0" xfId="0" applyNumberFormat="1"/>
    <xf numFmtId="3" fontId="5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3" fillId="0" borderId="0" xfId="0" applyFont="1" applyAlignment="1">
      <alignment horizontal="right"/>
    </xf>
    <xf numFmtId="166" fontId="2" fillId="0" borderId="0" xfId="0" applyNumberFormat="1" applyFont="1"/>
    <xf numFmtId="49" fontId="4" fillId="0" borderId="0" xfId="0" applyNumberFormat="1" applyFont="1"/>
    <xf numFmtId="3" fontId="4" fillId="0" borderId="0" xfId="0" applyNumberFormat="1" applyFont="1" applyAlignment="1" applyProtection="1">
      <alignment horizontal="right"/>
      <protection locked="0"/>
    </xf>
    <xf numFmtId="10" fontId="5" fillId="0" borderId="0" xfId="1" applyNumberFormat="1" applyFont="1"/>
    <xf numFmtId="0" fontId="0" fillId="0" borderId="0" xfId="0" applyAlignment="1">
      <alignment wrapText="1"/>
    </xf>
    <xf numFmtId="0" fontId="0" fillId="2" borderId="0" xfId="0" applyFill="1"/>
    <xf numFmtId="166" fontId="7" fillId="0" borderId="0" xfId="0" applyNumberFormat="1" applyFont="1"/>
    <xf numFmtId="0" fontId="7" fillId="0" borderId="0" xfId="0" applyFont="1"/>
    <xf numFmtId="0" fontId="8" fillId="0" borderId="0" xfId="0" applyFont="1"/>
    <xf numFmtId="3" fontId="8" fillId="0" borderId="0" xfId="0" applyNumberFormat="1" applyFont="1"/>
    <xf numFmtId="0" fontId="0" fillId="0" borderId="1" xfId="0" applyBorder="1"/>
    <xf numFmtId="3" fontId="0" fillId="0" borderId="1" xfId="0" applyNumberFormat="1" applyBorder="1"/>
    <xf numFmtId="2" fontId="5" fillId="0" borderId="0" xfId="0" applyNumberFormat="1" applyFont="1"/>
    <xf numFmtId="0" fontId="1" fillId="0" borderId="0" xfId="0" quotePrefix="1" applyFont="1"/>
    <xf numFmtId="167" fontId="0" fillId="0" borderId="0" xfId="2" applyNumberFormat="1" applyFont="1"/>
    <xf numFmtId="166" fontId="0" fillId="0" borderId="1" xfId="0" applyNumberFormat="1" applyBorder="1"/>
    <xf numFmtId="167" fontId="0" fillId="0" borderId="1" xfId="2" applyNumberFormat="1" applyFont="1" applyBorder="1"/>
    <xf numFmtId="1" fontId="0" fillId="0" borderId="0" xfId="0" applyNumberFormat="1"/>
  </cellXfs>
  <cellStyles count="3">
    <cellStyle name="Normaali" xfId="0" builtinId="0"/>
    <cellStyle name="Pilkku" xfId="2" builtinId="3"/>
    <cellStyle name="Prosentti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chartsheet" Target="chartsheets/sheet10.xml"/><Relationship Id="rId18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12" Type="http://schemas.openxmlformats.org/officeDocument/2006/relationships/chartsheet" Target="chartsheets/sheet9.xml"/><Relationship Id="rId17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6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chartsheet" Target="chartsheets/sheet8.xml"/><Relationship Id="rId5" Type="http://schemas.openxmlformats.org/officeDocument/2006/relationships/worksheet" Target="worksheets/sheet1.xml"/><Relationship Id="rId15" Type="http://schemas.openxmlformats.org/officeDocument/2006/relationships/styles" Target="styles.xml"/><Relationship Id="rId10" Type="http://schemas.openxmlformats.org/officeDocument/2006/relationships/chartsheet" Target="chartsheets/sheet7.xml"/><Relationship Id="rId19" Type="http://schemas.openxmlformats.org/officeDocument/2006/relationships/customXml" Target="../customXml/item3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6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68562564632886"/>
          <c:y val="4.7457627118644118E-2"/>
          <c:w val="0.87797311271975209"/>
          <c:h val="0.85932203389830542"/>
        </c:manualLayout>
      </c:layout>
      <c:barChart>
        <c:barDir val="col"/>
        <c:grouping val="clustered"/>
        <c:varyColors val="0"/>
        <c:ser>
          <c:idx val="2"/>
          <c:order val="0"/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fi-FI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DATA!$M$5:$M$11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DATA!$M$5:$M$11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83-4BE6-837F-BC538F9E8DDF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solidFill>
                <a:schemeClr val="accent3"/>
              </a:solidFill>
            </a:ln>
          </c:spPr>
          <c:invertIfNegative val="0"/>
          <c:dPt>
            <c:idx val="3"/>
            <c:invertIfNegative val="0"/>
            <c:bubble3D val="0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250-43E2-8C0E-FE031E4B0B63}"/>
              </c:ext>
            </c:extLst>
          </c:dPt>
          <c:dLbls>
            <c:dLbl>
              <c:idx val="5"/>
              <c:layout>
                <c:manualLayout>
                  <c:x val="-1.0114825681406229E-16"/>
                  <c:y val="-1.35849048530735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9C-4B6C-BFC6-D3845F3782CE}"/>
                </c:ext>
              </c:extLst>
            </c:dLbl>
            <c:dLbl>
              <c:idx val="23"/>
              <c:layout>
                <c:manualLayout>
                  <c:x val="0"/>
                  <c:y val="6.787330316742081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584-4171-96A7-FB712787982B}"/>
                </c:ext>
              </c:extLst>
            </c:dLbl>
            <c:dLbl>
              <c:idx val="24"/>
              <c:layout>
                <c:manualLayout>
                  <c:x val="2.7586206896551722E-3"/>
                  <c:y val="3.16582927099391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>
                      <a:solidFill>
                        <a:schemeClr val="bg1"/>
                      </a:solidFill>
                    </a:defRPr>
                  </a:pPr>
                  <a:endParaRPr lang="fi-FI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83-4BE6-837F-BC538F9E8DDF}"/>
                </c:ext>
              </c:extLst>
            </c:dLbl>
            <c:dLbl>
              <c:idx val="25"/>
              <c:layout>
                <c:manualLayout>
                  <c:x val="0"/>
                  <c:y val="6.787330316742060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84-4171-96A7-FB712787982B}"/>
                </c:ext>
              </c:extLst>
            </c:dLbl>
            <c:dLbl>
              <c:idx val="26"/>
              <c:layout>
                <c:manualLayout>
                  <c:x val="0"/>
                  <c:y val="3.16582927099391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>
                      <a:solidFill>
                        <a:schemeClr val="bg1"/>
                      </a:solidFill>
                    </a:defRPr>
                  </a:pPr>
                  <a:endParaRPr lang="fi-FI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83-4BE6-837F-BC538F9E8DDF}"/>
                </c:ext>
              </c:extLst>
            </c:dLbl>
            <c:dLbl>
              <c:idx val="27"/>
              <c:layout>
                <c:manualLayout>
                  <c:x val="0"/>
                  <c:y val="9.049773755656088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584-4171-96A7-FB712787982B}"/>
                </c:ext>
              </c:extLst>
            </c:dLbl>
            <c:dLbl>
              <c:idx val="28"/>
              <c:layout>
                <c:manualLayout>
                  <c:x val="0"/>
                  <c:y val="3.16582927099391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>
                      <a:solidFill>
                        <a:schemeClr val="bg1"/>
                      </a:solidFill>
                    </a:defRPr>
                  </a:pPr>
                  <a:endParaRPr lang="fi-FI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483-4BE6-837F-BC538F9E8DDF}"/>
                </c:ext>
              </c:extLst>
            </c:dLbl>
            <c:dLbl>
              <c:idx val="29"/>
              <c:layout>
                <c:manualLayout>
                  <c:x val="-4.1360295614300728E-3"/>
                  <c:y val="4.524886877828054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84-4171-96A7-FB712787982B}"/>
                </c:ext>
              </c:extLst>
            </c:dLbl>
            <c:dLbl>
              <c:idx val="30"/>
              <c:layout>
                <c:manualLayout>
                  <c:x val="-2.0220355379720158E-16"/>
                  <c:y val="4.75113122171945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>
                      <a:solidFill>
                        <a:schemeClr val="bg1"/>
                      </a:solidFill>
                    </a:defRPr>
                  </a:pPr>
                  <a:endParaRPr lang="fi-FI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584-4171-96A7-FB71278798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/>
                </a:pPr>
                <a:endParaRPr lang="fi-FI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DATA!$M$5:$M$11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DATA!$N$5:$N$11</c:f>
              <c:numCache>
                <c:formatCode>General</c:formatCode>
                <c:ptCount val="7"/>
                <c:pt idx="0">
                  <c:v>406094</c:v>
                </c:pt>
                <c:pt idx="1">
                  <c:v>419219</c:v>
                </c:pt>
                <c:pt idx="2">
                  <c:v>424465</c:v>
                </c:pt>
                <c:pt idx="3">
                  <c:v>430854</c:v>
                </c:pt>
                <c:pt idx="4">
                  <c:v>443731</c:v>
                </c:pt>
                <c:pt idx="5">
                  <c:v>455265</c:v>
                </c:pt>
                <c:pt idx="6">
                  <c:v>480233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483-4BE6-837F-BC538F9E8DD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"/>
        <c:overlap val="100"/>
        <c:axId val="1609080191"/>
        <c:axId val="1"/>
      </c:barChart>
      <c:catAx>
        <c:axId val="16090801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i-FI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00000"/>
          <c:min val="30000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i-FI"/>
          </a:p>
        </c:txPr>
        <c:crossAx val="160908019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505687693898678"/>
          <c:y val="0.23050847457627127"/>
          <c:w val="0.32885211995863517"/>
          <c:h val="0.53898305084745757"/>
        </c:manualLayout>
      </c:layout>
      <c:pieChart>
        <c:varyColors val="1"/>
        <c:ser>
          <c:idx val="0"/>
          <c:order val="0"/>
          <c:explosion val="2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F2-4AD5-B2CF-8232280EF9E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F2-4AD5-B2CF-8232280EF9E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F2-4AD5-B2CF-8232280EF9E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99F2-4AD5-B2CF-8232280EF9E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DATA!$I$23:$I$26</c:f>
              <c:strCache>
                <c:ptCount val="4"/>
                <c:pt idx="0">
                  <c:v>Micro enterprises
(1-9 employees)</c:v>
                </c:pt>
                <c:pt idx="1">
                  <c:v>Small enterprises
(10-49 employees)</c:v>
                </c:pt>
                <c:pt idx="2">
                  <c:v>Medium-sized enterprises
(50-249 employees)</c:v>
                </c:pt>
                <c:pt idx="3">
                  <c:v>Large enterprises
(250- employees)</c:v>
                </c:pt>
              </c:strCache>
            </c:strRef>
          </c:cat>
          <c:val>
            <c:numRef>
              <c:f>DATA!$J$23:$J$26</c:f>
              <c:numCache>
                <c:formatCode>#,##0</c:formatCode>
                <c:ptCount val="4"/>
                <c:pt idx="0">
                  <c:v>94071734</c:v>
                </c:pt>
                <c:pt idx="1">
                  <c:v>87760685</c:v>
                </c:pt>
                <c:pt idx="2">
                  <c:v>101361572</c:v>
                </c:pt>
                <c:pt idx="3">
                  <c:v>243970905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F2-4AD5-B2CF-8232280EF9E2}"/>
            </c:ext>
          </c:extLst>
        </c:ser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99F2-4AD5-B2CF-8232280EF9E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99F2-4AD5-B2CF-8232280EF9E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99F2-4AD5-B2CF-8232280EF9E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99F2-4AD5-B2CF-8232280EF9E2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DATA!$I$23:$I$26</c:f>
              <c:strCache>
                <c:ptCount val="4"/>
                <c:pt idx="0">
                  <c:v>Micro enterprises
(1-9 employees)</c:v>
                </c:pt>
                <c:pt idx="1">
                  <c:v>Small enterprises
(10-49 employees)</c:v>
                </c:pt>
                <c:pt idx="2">
                  <c:v>Medium-sized enterprises
(50-249 employees)</c:v>
                </c:pt>
                <c:pt idx="3">
                  <c:v>Large enterprises
(250- employees)</c:v>
                </c:pt>
              </c:strCache>
            </c:strRef>
          </c:cat>
          <c:val>
            <c:numRef>
              <c:f>DATA!$K$23:$K$26</c:f>
              <c:numCache>
                <c:formatCode>0.0\ %</c:formatCode>
                <c:ptCount val="4"/>
                <c:pt idx="0">
                  <c:v>0.17844840336257897</c:v>
                </c:pt>
                <c:pt idx="1">
                  <c:v>0.16647672420130191</c:v>
                </c:pt>
                <c:pt idx="2">
                  <c:v>0.19227678619936028</c:v>
                </c:pt>
                <c:pt idx="3">
                  <c:v>0.46279808623675883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F2-4AD5-B2CF-8232280EF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505687693898667"/>
          <c:y val="0.23050847457627124"/>
          <c:w val="0.32885211995863506"/>
          <c:h val="0.53898305084745757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6"/>
            <c:extLst>
              <c:ext xmlns:c16="http://schemas.microsoft.com/office/drawing/2014/chart" uri="{C3380CC4-5D6E-409C-BE32-E72D297353CC}">
                <c16:uniqueId val="{00000000-A20F-4445-98CD-050811502040}"/>
              </c:ext>
            </c:extLst>
          </c:dPt>
          <c:dPt>
            <c:idx val="1"/>
            <c:bubble3D val="0"/>
            <c:explosion val="17"/>
            <c:extLst>
              <c:ext xmlns:c16="http://schemas.microsoft.com/office/drawing/2014/chart" uri="{C3380CC4-5D6E-409C-BE32-E72D297353CC}">
                <c16:uniqueId val="{00000001-A20F-4445-98CD-050811502040}"/>
              </c:ext>
            </c:extLst>
          </c:dPt>
          <c:dPt>
            <c:idx val="2"/>
            <c:bubble3D val="0"/>
            <c:explosion val="9"/>
            <c:extLst>
              <c:ext xmlns:c16="http://schemas.microsoft.com/office/drawing/2014/chart" uri="{C3380CC4-5D6E-409C-BE32-E72D297353CC}">
                <c16:uniqueId val="{00000002-A20F-4445-98CD-05081150204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20F-4445-98CD-050811502040}"/>
              </c:ext>
            </c:extLst>
          </c:dPt>
          <c:dLbls>
            <c:dLbl>
              <c:idx val="0"/>
              <c:layout>
                <c:manualLayout>
                  <c:x val="4.2043307086614107E-2"/>
                  <c:y val="-5.5797062531352144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chemeClr val="tx2"/>
                        </a:solidFill>
                        <a:latin typeface="Trebuchet MS"/>
                      </a:rPr>
                      <a:t>Mikroyritykset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chemeClr val="tx2"/>
                        </a:solidFill>
                        <a:latin typeface="Trebuchet MS"/>
                      </a:rPr>
                      <a:t>(1-9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chemeClr val="tx2"/>
                        </a:solidFill>
                        <a:latin typeface="Trebuchet MS"/>
                      </a:rPr>
                      <a:t>460 992; 96,0 %</a:t>
                    </a:r>
                  </a:p>
                </c:rich>
              </c:tx>
              <c:numFmt formatCode="0.0\ %" sourceLinked="0"/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20F-4445-98CD-050811502040}"/>
                </c:ext>
              </c:extLst>
            </c:dLbl>
            <c:dLbl>
              <c:idx val="1"/>
              <c:layout>
                <c:manualLayout>
                  <c:x val="-0.10893510724952485"/>
                  <c:y val="0.10175888439748064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Pienyritykset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(10-49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15 492; 3,2 %</a:t>
                    </a:r>
                  </a:p>
                </c:rich>
              </c:tx>
              <c:numFmt formatCode="0.0\ %" sourceLinked="0"/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20F-4445-98CD-050811502040}"/>
                </c:ext>
              </c:extLst>
            </c:dLbl>
            <c:dLbl>
              <c:idx val="2"/>
              <c:layout>
                <c:manualLayout>
                  <c:x val="-3.7841433613901711E-3"/>
                  <c:y val="-3.1155476983767416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chemeClr val="accent2">
                            <a:lumMod val="50000"/>
                            <a:lumOff val="50000"/>
                          </a:schemeClr>
                        </a:solidFill>
                        <a:latin typeface="Trebuchet MS"/>
                      </a:rPr>
                      <a:t>Keskisuuret 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chemeClr val="accent2">
                            <a:lumMod val="50000"/>
                            <a:lumOff val="50000"/>
                          </a:schemeClr>
                        </a:solidFill>
                        <a:latin typeface="Trebuchet MS"/>
                      </a:rPr>
                      <a:t>(50-249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chemeClr val="accent2">
                            <a:lumMod val="50000"/>
                            <a:lumOff val="50000"/>
                          </a:schemeClr>
                        </a:solidFill>
                        <a:latin typeface="Trebuchet MS"/>
                      </a:rPr>
                      <a:t>3 073; 0,6 %</a:t>
                    </a:r>
                  </a:p>
                </c:rich>
              </c:tx>
              <c:numFmt formatCode="0.0\ %" sourceLinked="0"/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884482758620692"/>
                      <c:h val="0.19250944826247571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A20F-4445-98CD-050811502040}"/>
                </c:ext>
              </c:extLst>
            </c:dLbl>
            <c:dLbl>
              <c:idx val="3"/>
              <c:layout>
                <c:manualLayout>
                  <c:x val="0.13686424110779249"/>
                  <c:y val="2.5999407665978864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chemeClr val="accent4"/>
                        </a:solidFill>
                        <a:latin typeface="Trebuchet MS"/>
                      </a:rPr>
                      <a:t>Suuryritykset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chemeClr val="accent4"/>
                        </a:solidFill>
                        <a:latin typeface="Trebuchet MS"/>
                      </a:rPr>
                      <a:t>(250-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chemeClr val="accent4"/>
                        </a:solidFill>
                        <a:latin typeface="Trebuchet MS"/>
                      </a:rPr>
                      <a:t>676; 0,1 %</a:t>
                    </a:r>
                  </a:p>
                </c:rich>
              </c:tx>
              <c:numFmt formatCode="0.0\ %" sourceLinked="0"/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20F-4445-98CD-050811502040}"/>
                </c:ext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DATA!$A$5:$A$8</c:f>
              <c:strCache>
                <c:ptCount val="4"/>
                <c:pt idx="0">
                  <c:v>Mikroyritykset (1-9 hlöä)</c:v>
                </c:pt>
                <c:pt idx="1">
                  <c:v>Pienyritykset (10-49 hlöä)</c:v>
                </c:pt>
                <c:pt idx="2">
                  <c:v>Keskisuuret yritykset (50-249 hlöä)</c:v>
                </c:pt>
                <c:pt idx="3">
                  <c:v>Suuryritykset (250- hlöä)</c:v>
                </c:pt>
              </c:strCache>
            </c:strRef>
          </c:cat>
          <c:val>
            <c:numRef>
              <c:f>DATA!$B$5:$B$8</c:f>
              <c:numCache>
                <c:formatCode>#,##0</c:formatCode>
                <c:ptCount val="4"/>
                <c:pt idx="0">
                  <c:v>460992</c:v>
                </c:pt>
                <c:pt idx="1">
                  <c:v>15492</c:v>
                </c:pt>
                <c:pt idx="2" formatCode="_-* #\ ##0_-;\-* #\ ##0_-;_-* &quot;-&quot;??_-;_-@_-">
                  <c:v>3073</c:v>
                </c:pt>
                <c:pt idx="3" formatCode="_-* #\ ##0_-;\-* #\ ##0_-;_-* &quot;-&quot;??_-;_-@_-">
                  <c:v>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0F-4445-98CD-050811502040}"/>
            </c:ext>
          </c:extLst>
        </c:ser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A20F-4445-98CD-05081150204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A20F-4445-98CD-05081150204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A20F-4445-98CD-05081150204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A20F-4445-98CD-050811502040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DATA!$A$5:$A$8</c:f>
              <c:strCache>
                <c:ptCount val="4"/>
                <c:pt idx="0">
                  <c:v>Mikroyritykset (1-9 hlöä)</c:v>
                </c:pt>
                <c:pt idx="1">
                  <c:v>Pienyritykset (10-49 hlöä)</c:v>
                </c:pt>
                <c:pt idx="2">
                  <c:v>Keskisuuret yritykset (50-249 hlöä)</c:v>
                </c:pt>
                <c:pt idx="3">
                  <c:v>Suuryritykset (250- hlöä)</c:v>
                </c:pt>
              </c:strCache>
            </c:strRef>
          </c:cat>
          <c:val>
            <c:numRef>
              <c:f>DATA!$C$5:$C$8</c:f>
              <c:numCache>
                <c:formatCode>0.0\ %</c:formatCode>
                <c:ptCount val="4"/>
                <c:pt idx="0">
                  <c:v>0.95993403202195604</c:v>
                </c:pt>
                <c:pt idx="1">
                  <c:v>3.2259340778330516E-2</c:v>
                </c:pt>
                <c:pt idx="2">
                  <c:v>6.3989771631687122E-3</c:v>
                </c:pt>
                <c:pt idx="3">
                  <c:v>1.4076500365447606E-3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20F-4445-98CD-050811502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505687693898667"/>
          <c:y val="0.23050847457627124"/>
          <c:w val="0.32885211995863506"/>
          <c:h val="0.53898305084745757"/>
        </c:manualLayout>
      </c:layout>
      <c:pieChart>
        <c:varyColors val="1"/>
        <c:ser>
          <c:idx val="0"/>
          <c:order val="0"/>
          <c:explosion val="3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F54-4097-9A35-92D95599718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F54-4097-9A35-92D95599718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BF54-4097-9A35-92D95599718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F54-4097-9A35-92D95599718C}"/>
              </c:ext>
            </c:extLst>
          </c:dPt>
          <c:dLbls>
            <c:dLbl>
              <c:idx val="0"/>
              <c:layout>
                <c:manualLayout>
                  <c:x val="-2.6559399826831115E-3"/>
                  <c:y val="-6.5476222251879563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Mikroyritykset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(1-9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294 508; 20,3 %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F54-4097-9A35-92D95599718C}"/>
                </c:ext>
              </c:extLst>
            </c:dLbl>
            <c:dLbl>
              <c:idx val="1"/>
              <c:layout>
                <c:manualLayout>
                  <c:x val="-4.6617647457977331E-3"/>
                  <c:y val="-3.2440944881890316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Pienyritykset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(10-49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308 526; 21,3 %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F54-4097-9A35-92D95599718C}"/>
                </c:ext>
              </c:extLst>
            </c:dLbl>
            <c:dLbl>
              <c:idx val="2"/>
              <c:layout>
                <c:manualLayout>
                  <c:x val="6.0201554923667522E-2"/>
                  <c:y val="-5.1680234885893642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Keskisuuret 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(50-249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295 092; 20,4 %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068965517241371"/>
                      <c:h val="0.19250944826247571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BF54-4097-9A35-92D95599718C}"/>
                </c:ext>
              </c:extLst>
            </c:dLbl>
            <c:dLbl>
              <c:idx val="3"/>
              <c:layout>
                <c:manualLayout>
                  <c:x val="1.0864350332630345E-2"/>
                  <c:y val="-5.541207349081364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Suuryritykset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(250-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550 664; 38,0 %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F54-4097-9A35-92D95599718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DATA!$A$14:$A$17</c:f>
              <c:strCache>
                <c:ptCount val="4"/>
                <c:pt idx="0">
                  <c:v>Mikroyritykset (1-9 hlöä)</c:v>
                </c:pt>
                <c:pt idx="1">
                  <c:v>Pienyritykset (10-49 hlöä)</c:v>
                </c:pt>
                <c:pt idx="2">
                  <c:v>Keskisuuret yritykset (50-249 hlöä)</c:v>
                </c:pt>
                <c:pt idx="3">
                  <c:v>Suuryritykset (250- hlöä)</c:v>
                </c:pt>
              </c:strCache>
            </c:strRef>
          </c:cat>
          <c:val>
            <c:numRef>
              <c:f>DATA!$B$14:$B$17</c:f>
              <c:numCache>
                <c:formatCode>#,##0</c:formatCode>
                <c:ptCount val="4"/>
                <c:pt idx="0">
                  <c:v>294508</c:v>
                </c:pt>
                <c:pt idx="1">
                  <c:v>308526</c:v>
                </c:pt>
                <c:pt idx="2">
                  <c:v>295092</c:v>
                </c:pt>
                <c:pt idx="3">
                  <c:v>550664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54-4097-9A35-92D95599718C}"/>
            </c:ext>
          </c:extLst>
        </c:ser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BF54-4097-9A35-92D95599718C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BF54-4097-9A35-92D95599718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BF54-4097-9A35-92D95599718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BF54-4097-9A35-92D95599718C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DATA!$A$14:$A$17</c:f>
              <c:strCache>
                <c:ptCount val="4"/>
                <c:pt idx="0">
                  <c:v>Mikroyritykset (1-9 hlöä)</c:v>
                </c:pt>
                <c:pt idx="1">
                  <c:v>Pienyritykset (10-49 hlöä)</c:v>
                </c:pt>
                <c:pt idx="2">
                  <c:v>Keskisuuret yritykset (50-249 hlöä)</c:v>
                </c:pt>
                <c:pt idx="3">
                  <c:v>Suuryritykset (250- hlöä)</c:v>
                </c:pt>
              </c:strCache>
            </c:strRef>
          </c:cat>
          <c:val>
            <c:numRef>
              <c:f>DATA!$C$14:$C$17</c:f>
              <c:numCache>
                <c:formatCode>0.0\ %</c:formatCode>
                <c:ptCount val="4"/>
                <c:pt idx="0">
                  <c:v>0.20327859800247103</c:v>
                </c:pt>
                <c:pt idx="1">
                  <c:v>0.21295425838113183</c:v>
                </c:pt>
                <c:pt idx="2">
                  <c:v>0.20368169299898536</c:v>
                </c:pt>
                <c:pt idx="3">
                  <c:v>0.38008545061741178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F54-4097-9A35-92D95599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505687693898667"/>
          <c:y val="0.23050847457627124"/>
          <c:w val="0.32885211995863506"/>
          <c:h val="0.53898305084745757"/>
        </c:manualLayout>
      </c:layout>
      <c:pieChart>
        <c:varyColors val="1"/>
        <c:ser>
          <c:idx val="0"/>
          <c:order val="0"/>
          <c:explosion val="2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8F3-4678-8F7A-CFB0C34B6EF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28F3-4678-8F7A-CFB0C34B6EFE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8F3-4678-8F7A-CFB0C34B6EF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8F3-4678-8F7A-CFB0C34B6EFE}"/>
              </c:ext>
            </c:extLst>
          </c:dPt>
          <c:dLbls>
            <c:dLbl>
              <c:idx val="0"/>
              <c:layout>
                <c:manualLayout>
                  <c:x val="-2.3436415276039808E-2"/>
                  <c:y val="-3.3491288702034415E-5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Mikroyritykset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(1-9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94 mrd; 17,8 %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28F3-4678-8F7A-CFB0C34B6EFE}"/>
                </c:ext>
              </c:extLst>
            </c:dLbl>
            <c:dLbl>
              <c:idx val="1"/>
              <c:layout>
                <c:manualLayout>
                  <c:x val="-2.7576697690451569E-3"/>
                  <c:y val="1.1299435028248671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Pienyritykset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(10-49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88 mrd; 16,6%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28F3-4678-8F7A-CFB0C34B6EFE}"/>
                </c:ext>
              </c:extLst>
            </c:dLbl>
            <c:dLbl>
              <c:idx val="2"/>
              <c:layout>
                <c:manualLayout>
                  <c:x val="-1.8266358946510998E-2"/>
                  <c:y val="-9.0651841528141541E-3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Keskisuuret 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(50-249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101 mrd; 19,2 %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120689655172416"/>
                      <c:h val="0.19250944826247571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28F3-4678-8F7A-CFB0C34B6EFE}"/>
                </c:ext>
              </c:extLst>
            </c:dLbl>
            <c:dLbl>
              <c:idx val="3"/>
              <c:layout>
                <c:manualLayout>
                  <c:x val="-1.3781663016068747E-2"/>
                  <c:y val="4.492161613282498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Suuryritykset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(250- hlöä); </a:t>
                    </a:r>
                  </a:p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Trebuchet MS"/>
                        <a:ea typeface="Trebuchet MS"/>
                        <a:cs typeface="Trebuchet MS"/>
                      </a:defRPr>
                    </a:pPr>
                    <a:r>
                      <a:rPr lang="en-US" sz="14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244 mrd; 46,3 %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28F3-4678-8F7A-CFB0C34B6EF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DATA!$A$23:$A$26</c:f>
              <c:strCache>
                <c:ptCount val="4"/>
                <c:pt idx="0">
                  <c:v>Mikroyritykset (1-9 hlöä)</c:v>
                </c:pt>
                <c:pt idx="1">
                  <c:v>Pienyritykset (10-49 hlöä)</c:v>
                </c:pt>
                <c:pt idx="2">
                  <c:v>Keskisuuret yritykset (50-249 hlöä)</c:v>
                </c:pt>
                <c:pt idx="3">
                  <c:v>Suuryritykset (250- hlöä)</c:v>
                </c:pt>
              </c:strCache>
            </c:strRef>
          </c:cat>
          <c:val>
            <c:numRef>
              <c:f>DATA!$B$23:$B$26</c:f>
              <c:numCache>
                <c:formatCode>General</c:formatCode>
                <c:ptCount val="4"/>
                <c:pt idx="0">
                  <c:v>94071734</c:v>
                </c:pt>
                <c:pt idx="1">
                  <c:v>87760685</c:v>
                </c:pt>
                <c:pt idx="2">
                  <c:v>101361572</c:v>
                </c:pt>
                <c:pt idx="3" formatCode="0">
                  <c:v>243970905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F3-4678-8F7A-CFB0C34B6EFE}"/>
            </c:ext>
          </c:extLst>
        </c:ser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28F3-4678-8F7A-CFB0C34B6EFE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28F3-4678-8F7A-CFB0C34B6EFE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28F3-4678-8F7A-CFB0C34B6EFE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28F3-4678-8F7A-CFB0C34B6EFE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DATA!$A$23:$A$26</c:f>
              <c:strCache>
                <c:ptCount val="4"/>
                <c:pt idx="0">
                  <c:v>Mikroyritykset (1-9 hlöä)</c:v>
                </c:pt>
                <c:pt idx="1">
                  <c:v>Pienyritykset (10-49 hlöä)</c:v>
                </c:pt>
                <c:pt idx="2">
                  <c:v>Keskisuuret yritykset (50-249 hlöä)</c:v>
                </c:pt>
                <c:pt idx="3">
                  <c:v>Suuryritykset (250- hlöä)</c:v>
                </c:pt>
              </c:strCache>
            </c:strRef>
          </c:cat>
          <c:val>
            <c:numRef>
              <c:f>DATA!$C$23:$C$26</c:f>
              <c:numCache>
                <c:formatCode>0.0\ %</c:formatCode>
                <c:ptCount val="4"/>
                <c:pt idx="0">
                  <c:v>0.17844840336257897</c:v>
                </c:pt>
                <c:pt idx="1">
                  <c:v>0.16647672420130191</c:v>
                </c:pt>
                <c:pt idx="2">
                  <c:v>0.19227678619936028</c:v>
                </c:pt>
                <c:pt idx="3">
                  <c:v>0.46279808623675883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8F3-4678-8F7A-CFB0C34B6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505687693898678"/>
          <c:y val="0.23050847457627127"/>
          <c:w val="0.32885211995863517"/>
          <c:h val="0.53898305084745757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6"/>
            <c:extLst>
              <c:ext xmlns:c16="http://schemas.microsoft.com/office/drawing/2014/chart" uri="{C3380CC4-5D6E-409C-BE32-E72D297353CC}">
                <c16:uniqueId val="{00000000-0976-457F-AC31-C8790F6CC711}"/>
              </c:ext>
            </c:extLst>
          </c:dPt>
          <c:dPt>
            <c:idx val="1"/>
            <c:bubble3D val="0"/>
            <c:explosion val="17"/>
            <c:extLst>
              <c:ext xmlns:c16="http://schemas.microsoft.com/office/drawing/2014/chart" uri="{C3380CC4-5D6E-409C-BE32-E72D297353CC}">
                <c16:uniqueId val="{00000001-0976-457F-AC31-C8790F6CC711}"/>
              </c:ext>
            </c:extLst>
          </c:dPt>
          <c:dPt>
            <c:idx val="2"/>
            <c:bubble3D val="0"/>
            <c:explosion val="9"/>
            <c:extLst>
              <c:ext xmlns:c16="http://schemas.microsoft.com/office/drawing/2014/chart" uri="{C3380CC4-5D6E-409C-BE32-E72D297353CC}">
                <c16:uniqueId val="{00000002-0976-457F-AC31-C8790F6CC7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0976-457F-AC31-C8790F6CC711}"/>
              </c:ext>
            </c:extLst>
          </c:dPt>
          <c:dLbls>
            <c:dLbl>
              <c:idx val="1"/>
              <c:layout>
                <c:manualLayout>
                  <c:x val="-5.101103125763632E-2"/>
                  <c:y val="8.59728506787329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i-FI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76-457F-AC31-C8790F6CC711}"/>
                </c:ext>
              </c:extLst>
            </c:dLbl>
            <c:dLbl>
              <c:idx val="2"/>
              <c:layout>
                <c:manualLayout>
                  <c:x val="5.5147060819066293E-3"/>
                  <c:y val="-2.71493212669683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i-FI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76-457F-AC31-C8790F6CC711}"/>
                </c:ext>
              </c:extLst>
            </c:dLbl>
            <c:dLbl>
              <c:idx val="3"/>
              <c:layout>
                <c:manualLayout>
                  <c:x val="0.14613971117052568"/>
                  <c:y val="2.941176470588235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i-FI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76-457F-AC31-C8790F6CC71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DATA!$E$5:$E$8</c:f>
              <c:strCache>
                <c:ptCount val="4"/>
                <c:pt idx="0">
                  <c:v>Mikro företag
(1-9 personer)</c:v>
                </c:pt>
                <c:pt idx="1">
                  <c:v>Små företag
(10-49 personer)</c:v>
                </c:pt>
                <c:pt idx="2">
                  <c:v>Medelstora företag
(50-249 personer)</c:v>
                </c:pt>
                <c:pt idx="3">
                  <c:v>Stora företag
(250- personer)</c:v>
                </c:pt>
              </c:strCache>
            </c:strRef>
          </c:cat>
          <c:val>
            <c:numRef>
              <c:f>DATA!$F$5:$F$8</c:f>
              <c:numCache>
                <c:formatCode>#,##0</c:formatCode>
                <c:ptCount val="4"/>
                <c:pt idx="0">
                  <c:v>460992</c:v>
                </c:pt>
                <c:pt idx="1">
                  <c:v>15492</c:v>
                </c:pt>
                <c:pt idx="2">
                  <c:v>3073</c:v>
                </c:pt>
                <c:pt idx="3">
                  <c:v>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76-457F-AC31-C8790F6CC711}"/>
            </c:ext>
          </c:extLst>
        </c:ser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0976-457F-AC31-C8790F6CC7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0976-457F-AC31-C8790F6CC7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0976-457F-AC31-C8790F6CC71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0976-457F-AC31-C8790F6CC711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DATA!$E$5:$E$8</c:f>
              <c:strCache>
                <c:ptCount val="4"/>
                <c:pt idx="0">
                  <c:v>Mikro företag
(1-9 personer)</c:v>
                </c:pt>
                <c:pt idx="1">
                  <c:v>Små företag
(10-49 personer)</c:v>
                </c:pt>
                <c:pt idx="2">
                  <c:v>Medelstora företag
(50-249 personer)</c:v>
                </c:pt>
                <c:pt idx="3">
                  <c:v>Stora företag
(250- personer)</c:v>
                </c:pt>
              </c:strCache>
            </c:strRef>
          </c:cat>
          <c:val>
            <c:numRef>
              <c:f>DATA!$G$5:$G$8</c:f>
              <c:numCache>
                <c:formatCode>0.0\ %</c:formatCode>
                <c:ptCount val="4"/>
                <c:pt idx="0">
                  <c:v>0.95993403202195604</c:v>
                </c:pt>
                <c:pt idx="1">
                  <c:v>3.2259340778330516E-2</c:v>
                </c:pt>
                <c:pt idx="2">
                  <c:v>6.3989771631687122E-3</c:v>
                </c:pt>
                <c:pt idx="3">
                  <c:v>1.4076500365447606E-3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976-457F-AC31-C8790F6CC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505687693898678"/>
          <c:y val="0.23050847457627127"/>
          <c:w val="0.32885211995863517"/>
          <c:h val="0.53898305084745757"/>
        </c:manualLayout>
      </c:layout>
      <c:pieChart>
        <c:varyColors val="1"/>
        <c:ser>
          <c:idx val="0"/>
          <c:order val="0"/>
          <c:explosion val="2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3C3-4378-AE7F-5595E07C2AA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3C3-4378-AE7F-5595E07C2AA0}"/>
              </c:ext>
            </c:extLst>
          </c:dPt>
          <c:dPt>
            <c:idx val="2"/>
            <c:bubble3D val="0"/>
            <c:explosion val="3"/>
            <c:extLst>
              <c:ext xmlns:c16="http://schemas.microsoft.com/office/drawing/2014/chart" uri="{C3380CC4-5D6E-409C-BE32-E72D297353CC}">
                <c16:uniqueId val="{00000002-F3C3-4378-AE7F-5595E07C2AA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3C3-4378-AE7F-5595E07C2AA0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DATA!$E$14:$E$17</c:f>
              <c:strCache>
                <c:ptCount val="4"/>
                <c:pt idx="0">
                  <c:v>Mikro företag
(1-9 personer)</c:v>
                </c:pt>
                <c:pt idx="1">
                  <c:v>Små företag
(10-49 personer)</c:v>
                </c:pt>
                <c:pt idx="2">
                  <c:v>Medelstora företag
(50-249 personer)</c:v>
                </c:pt>
                <c:pt idx="3">
                  <c:v>Stora företag
(250- personer)</c:v>
                </c:pt>
              </c:strCache>
            </c:strRef>
          </c:cat>
          <c:val>
            <c:numRef>
              <c:f>DATA!$F$14:$F$17</c:f>
              <c:numCache>
                <c:formatCode>#,##0</c:formatCode>
                <c:ptCount val="4"/>
                <c:pt idx="0">
                  <c:v>294508</c:v>
                </c:pt>
                <c:pt idx="1">
                  <c:v>308526</c:v>
                </c:pt>
                <c:pt idx="2">
                  <c:v>295092</c:v>
                </c:pt>
                <c:pt idx="3">
                  <c:v>550664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C3-4378-AE7F-5595E07C2AA0}"/>
            </c:ext>
          </c:extLst>
        </c:ser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F3C3-4378-AE7F-5595E07C2AA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F3C3-4378-AE7F-5595E07C2AA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F3C3-4378-AE7F-5595E07C2AA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F3C3-4378-AE7F-5595E07C2AA0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DATA!$E$14:$E$17</c:f>
              <c:strCache>
                <c:ptCount val="4"/>
                <c:pt idx="0">
                  <c:v>Mikro företag
(1-9 personer)</c:v>
                </c:pt>
                <c:pt idx="1">
                  <c:v>Små företag
(10-49 personer)</c:v>
                </c:pt>
                <c:pt idx="2">
                  <c:v>Medelstora företag
(50-249 personer)</c:v>
                </c:pt>
                <c:pt idx="3">
                  <c:v>Stora företag
(250- personer)</c:v>
                </c:pt>
              </c:strCache>
            </c:strRef>
          </c:cat>
          <c:val>
            <c:numRef>
              <c:f>DATA!$G$14:$G$17</c:f>
              <c:numCache>
                <c:formatCode>0.0\ %</c:formatCode>
                <c:ptCount val="4"/>
                <c:pt idx="0">
                  <c:v>0.20327859800247103</c:v>
                </c:pt>
                <c:pt idx="1">
                  <c:v>0.21295425838113183</c:v>
                </c:pt>
                <c:pt idx="2">
                  <c:v>0.20368169299898536</c:v>
                </c:pt>
                <c:pt idx="3">
                  <c:v>0.38008545061741178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3C3-4378-AE7F-5595E07C2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505687693898678"/>
          <c:y val="0.23050847457627127"/>
          <c:w val="0.32885211995863517"/>
          <c:h val="0.53898305084745757"/>
        </c:manualLayout>
      </c:layout>
      <c:pieChart>
        <c:varyColors val="1"/>
        <c:ser>
          <c:idx val="0"/>
          <c:order val="0"/>
          <c:explosion val="2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DA2-4B26-BB2D-EE7BAE0C32A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DA2-4B26-BB2D-EE7BAE0C32A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DA2-4B26-BB2D-EE7BAE0C32A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7DA2-4B26-BB2D-EE7BAE0C32A8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DATA!$E$23:$E$26</c:f>
              <c:strCache>
                <c:ptCount val="4"/>
                <c:pt idx="0">
                  <c:v>Mikro företag
(1-9 personer)</c:v>
                </c:pt>
                <c:pt idx="1">
                  <c:v>Små företag
(10-49 personer)</c:v>
                </c:pt>
                <c:pt idx="2">
                  <c:v>Medelstora företag
(50-249 personer)</c:v>
                </c:pt>
                <c:pt idx="3">
                  <c:v>Stora företag
(250- personer)</c:v>
                </c:pt>
              </c:strCache>
            </c:strRef>
          </c:cat>
          <c:val>
            <c:numRef>
              <c:f>DATA!$F$23:$F$26</c:f>
              <c:numCache>
                <c:formatCode>#,##0</c:formatCode>
                <c:ptCount val="4"/>
                <c:pt idx="0">
                  <c:v>94071734</c:v>
                </c:pt>
                <c:pt idx="1">
                  <c:v>87760685</c:v>
                </c:pt>
                <c:pt idx="2">
                  <c:v>101361572</c:v>
                </c:pt>
                <c:pt idx="3">
                  <c:v>243970905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A2-4B26-BB2D-EE7BAE0C32A8}"/>
            </c:ext>
          </c:extLst>
        </c:ser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7DA2-4B26-BB2D-EE7BAE0C32A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7DA2-4B26-BB2D-EE7BAE0C32A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7DA2-4B26-BB2D-EE7BAE0C32A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7DA2-4B26-BB2D-EE7BAE0C32A8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DATA!$E$23:$E$26</c:f>
              <c:strCache>
                <c:ptCount val="4"/>
                <c:pt idx="0">
                  <c:v>Mikro företag
(1-9 personer)</c:v>
                </c:pt>
                <c:pt idx="1">
                  <c:v>Små företag
(10-49 personer)</c:v>
                </c:pt>
                <c:pt idx="2">
                  <c:v>Medelstora företag
(50-249 personer)</c:v>
                </c:pt>
                <c:pt idx="3">
                  <c:v>Stora företag
(250- personer)</c:v>
                </c:pt>
              </c:strCache>
            </c:strRef>
          </c:cat>
          <c:val>
            <c:numRef>
              <c:f>DATA!$G$23:$G$26</c:f>
              <c:numCache>
                <c:formatCode>0.0\ %</c:formatCode>
                <c:ptCount val="4"/>
                <c:pt idx="0">
                  <c:v>0.17844840336257897</c:v>
                </c:pt>
                <c:pt idx="1">
                  <c:v>0.16647672420130191</c:v>
                </c:pt>
                <c:pt idx="2">
                  <c:v>0.19227678619936028</c:v>
                </c:pt>
                <c:pt idx="3">
                  <c:v>0.46279808623675883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DA2-4B26-BB2D-EE7BAE0C3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505687693898678"/>
          <c:y val="0.23050847457627127"/>
          <c:w val="0.32885211995863517"/>
          <c:h val="0.53898305084745757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6"/>
            <c:extLst>
              <c:ext xmlns:c16="http://schemas.microsoft.com/office/drawing/2014/chart" uri="{C3380CC4-5D6E-409C-BE32-E72D297353CC}">
                <c16:uniqueId val="{00000000-6FAB-4E24-AB4E-54A42B8564D5}"/>
              </c:ext>
            </c:extLst>
          </c:dPt>
          <c:dPt>
            <c:idx val="1"/>
            <c:bubble3D val="0"/>
            <c:explosion val="17"/>
            <c:extLst>
              <c:ext xmlns:c16="http://schemas.microsoft.com/office/drawing/2014/chart" uri="{C3380CC4-5D6E-409C-BE32-E72D297353CC}">
                <c16:uniqueId val="{00000001-6FAB-4E24-AB4E-54A42B8564D5}"/>
              </c:ext>
            </c:extLst>
          </c:dPt>
          <c:dPt>
            <c:idx val="2"/>
            <c:bubble3D val="0"/>
            <c:explosion val="9"/>
            <c:extLst>
              <c:ext xmlns:c16="http://schemas.microsoft.com/office/drawing/2014/chart" uri="{C3380CC4-5D6E-409C-BE32-E72D297353CC}">
                <c16:uniqueId val="{00000002-6FAB-4E24-AB4E-54A42B8564D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6FAB-4E24-AB4E-54A42B8564D5}"/>
              </c:ext>
            </c:extLst>
          </c:dPt>
          <c:dLbls>
            <c:dLbl>
              <c:idx val="1"/>
              <c:layout>
                <c:manualLayout>
                  <c:x val="-6.2040443421449577E-2"/>
                  <c:y val="4.5248868778280521E-2"/>
                </c:manualLayout>
              </c:layout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i-FI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AB-4E24-AB4E-54A42B8564D5}"/>
                </c:ext>
              </c:extLst>
            </c:dLbl>
            <c:dLbl>
              <c:idx val="2"/>
              <c:layout>
                <c:manualLayout>
                  <c:x val="5.5147060819066293E-3"/>
                  <c:y val="-6.1085972850678731E-2"/>
                </c:manualLayout>
              </c:layout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i-FI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FAB-4E24-AB4E-54A42B8564D5}"/>
                </c:ext>
              </c:extLst>
            </c:dLbl>
            <c:dLbl>
              <c:idx val="3"/>
              <c:layout>
                <c:manualLayout>
                  <c:x val="0.13235294596575911"/>
                  <c:y val="2.0361990950226266E-2"/>
                </c:manualLayout>
              </c:layout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i-FI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AB-4E24-AB4E-54A42B8564D5}"/>
                </c:ext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DATA!$I$5:$I$8</c:f>
              <c:strCache>
                <c:ptCount val="4"/>
                <c:pt idx="0">
                  <c:v>Micro enterprises
(1-9 employees)</c:v>
                </c:pt>
                <c:pt idx="1">
                  <c:v>Small enterprises
(10-49 employees)</c:v>
                </c:pt>
                <c:pt idx="2">
                  <c:v>Medium-sized enterprises
(50-249 employees)</c:v>
                </c:pt>
                <c:pt idx="3">
                  <c:v>Large enterprises
(250- employees)</c:v>
                </c:pt>
              </c:strCache>
            </c:strRef>
          </c:cat>
          <c:val>
            <c:numRef>
              <c:f>DATA!$J$5:$J$8</c:f>
              <c:numCache>
                <c:formatCode>#,##0</c:formatCode>
                <c:ptCount val="4"/>
                <c:pt idx="0">
                  <c:v>460992</c:v>
                </c:pt>
                <c:pt idx="1">
                  <c:v>15492</c:v>
                </c:pt>
                <c:pt idx="2">
                  <c:v>3073</c:v>
                </c:pt>
                <c:pt idx="3">
                  <c:v>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FAB-4E24-AB4E-54A42B8564D5}"/>
            </c:ext>
          </c:extLst>
        </c:ser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6FAB-4E24-AB4E-54A42B8564D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6FAB-4E24-AB4E-54A42B8564D5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6FAB-4E24-AB4E-54A42B8564D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6FAB-4E24-AB4E-54A42B8564D5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DATA!$I$5:$I$8</c:f>
              <c:strCache>
                <c:ptCount val="4"/>
                <c:pt idx="0">
                  <c:v>Micro enterprises
(1-9 employees)</c:v>
                </c:pt>
                <c:pt idx="1">
                  <c:v>Small enterprises
(10-49 employees)</c:v>
                </c:pt>
                <c:pt idx="2">
                  <c:v>Medium-sized enterprises
(50-249 employees)</c:v>
                </c:pt>
                <c:pt idx="3">
                  <c:v>Large enterprises
(250- employees)</c:v>
                </c:pt>
              </c:strCache>
            </c:strRef>
          </c:cat>
          <c:val>
            <c:numRef>
              <c:f>DATA!$K$5:$K$8</c:f>
              <c:numCache>
                <c:formatCode>0.0\ %</c:formatCode>
                <c:ptCount val="4"/>
                <c:pt idx="0">
                  <c:v>0.95993403202195604</c:v>
                </c:pt>
                <c:pt idx="1">
                  <c:v>3.2259340778330516E-2</c:v>
                </c:pt>
                <c:pt idx="2">
                  <c:v>6.3989771631687122E-3</c:v>
                </c:pt>
                <c:pt idx="3">
                  <c:v>1.4076500365447606E-3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FAB-4E24-AB4E-54A42B856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505687693898678"/>
          <c:y val="0.23050847457627127"/>
          <c:w val="0.32885211995863517"/>
          <c:h val="0.53898305084745757"/>
        </c:manualLayout>
      </c:layout>
      <c:pieChart>
        <c:varyColors val="1"/>
        <c:ser>
          <c:idx val="0"/>
          <c:order val="0"/>
          <c:explosion val="2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D9A-4190-8C87-FB03834B16F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D9A-4190-8C87-FB03834B16F5}"/>
              </c:ext>
            </c:extLst>
          </c:dPt>
          <c:dPt>
            <c:idx val="2"/>
            <c:bubble3D val="0"/>
            <c:explosion val="3"/>
            <c:extLst>
              <c:ext xmlns:c16="http://schemas.microsoft.com/office/drawing/2014/chart" uri="{C3380CC4-5D6E-409C-BE32-E72D297353CC}">
                <c16:uniqueId val="{00000002-9D9A-4190-8C87-FB03834B16F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9D9A-4190-8C87-FB03834B16F5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DATA!$I$14:$I$17</c:f>
              <c:strCache>
                <c:ptCount val="4"/>
                <c:pt idx="0">
                  <c:v>Micro enterprises
(1-9 employees)</c:v>
                </c:pt>
                <c:pt idx="1">
                  <c:v>Small enterprises
(10-49 employees)</c:v>
                </c:pt>
                <c:pt idx="2">
                  <c:v>Medium-sized enterprises
(50-249 employees)</c:v>
                </c:pt>
                <c:pt idx="3">
                  <c:v>Large enterprises
(250- employees)</c:v>
                </c:pt>
              </c:strCache>
            </c:strRef>
          </c:cat>
          <c:val>
            <c:numRef>
              <c:f>DATA!$J$14:$J$17</c:f>
              <c:numCache>
                <c:formatCode>#,##0</c:formatCode>
                <c:ptCount val="4"/>
                <c:pt idx="0">
                  <c:v>294508</c:v>
                </c:pt>
                <c:pt idx="1">
                  <c:v>308526</c:v>
                </c:pt>
                <c:pt idx="2">
                  <c:v>295092</c:v>
                </c:pt>
                <c:pt idx="3">
                  <c:v>550664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9A-4190-8C87-FB03834B16F5}"/>
            </c:ext>
          </c:extLst>
        </c:ser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9D9A-4190-8C87-FB03834B16F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9D9A-4190-8C87-FB03834B16F5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9D9A-4190-8C87-FB03834B16F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9D9A-4190-8C87-FB03834B16F5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i-FI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DATA!$I$14:$I$17</c:f>
              <c:strCache>
                <c:ptCount val="4"/>
                <c:pt idx="0">
                  <c:v>Micro enterprises
(1-9 employees)</c:v>
                </c:pt>
                <c:pt idx="1">
                  <c:v>Small enterprises
(10-49 employees)</c:v>
                </c:pt>
                <c:pt idx="2">
                  <c:v>Medium-sized enterprises
(50-249 employees)</c:v>
                </c:pt>
                <c:pt idx="3">
                  <c:v>Large enterprises
(250- employees)</c:v>
                </c:pt>
              </c:strCache>
            </c:strRef>
          </c:cat>
          <c:val>
            <c:numRef>
              <c:f>DATA!$K$14:$K$17</c:f>
              <c:numCache>
                <c:formatCode>0.0\ %</c:formatCode>
                <c:ptCount val="4"/>
                <c:pt idx="0">
                  <c:v>0.20327859800247103</c:v>
                </c:pt>
                <c:pt idx="1">
                  <c:v>0.21295425838113183</c:v>
                </c:pt>
                <c:pt idx="2">
                  <c:v>0.20368169299898536</c:v>
                </c:pt>
                <c:pt idx="3">
                  <c:v>0.38008545061741178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D9A-4190-8C87-FB03834B1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rebuchet MS"/>
          <a:ea typeface="Trebuchet MS"/>
          <a:cs typeface="Trebuchet MS"/>
        </a:defRPr>
      </a:pPr>
      <a:endParaRPr lang="fi-FI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7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9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9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9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9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9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9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9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9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90" workbookViewId="0"/>
  </sheetViews>
  <pageMargins left="0.75" right="0.75" top="1" bottom="1" header="0.4921259845" footer="0.492125984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6222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4B33B510-DF35-4EA7-B45B-60022ECC43C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09167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2ADBD141-579B-444E-A040-3D2AB5C9CA9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6222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6FFE648D-D554-4CB8-B53F-4B62671C640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6222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B73751D9-6802-4F83-A308-21468217F13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6222"/>
    <xdr:graphicFrame macro="">
      <xdr:nvGraphicFramePr>
        <xdr:cNvPr id="4" name="Kaavio 1">
          <a:extLst>
            <a:ext uri="{FF2B5EF4-FFF2-40B4-BE49-F238E27FC236}">
              <a16:creationId xmlns:a16="http://schemas.microsoft.com/office/drawing/2014/main" id="{258A5C24-F2DF-43EF-8A92-BE766CC7250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6222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7C47D8DF-D4BF-4F71-96F6-CE48E823115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6222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CAE22665-1C1E-4209-84E0-BCE68CCF67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6222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580BDDAF-EE9D-46E9-9935-4E85E47EED9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6222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D047BF27-6118-41C7-BF0E-F5BDD0AF17D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6222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72122672-F063-49B5-9EB1-44B0473DF19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Suomen Yrittajat">
  <a:themeElements>
    <a:clrScheme name="Suomen Yrittajat">
      <a:dk1>
        <a:sysClr val="windowText" lastClr="000000"/>
      </a:dk1>
      <a:lt1>
        <a:sysClr val="window" lastClr="FFFFFF"/>
      </a:lt1>
      <a:dk2>
        <a:srgbClr val="00A3DA"/>
      </a:dk2>
      <a:lt2>
        <a:srgbClr val="EEECE1"/>
      </a:lt2>
      <a:accent1>
        <a:srgbClr val="00A3DA"/>
      </a:accent1>
      <a:accent2>
        <a:srgbClr val="000000"/>
      </a:accent2>
      <a:accent3>
        <a:srgbClr val="919191"/>
      </a:accent3>
      <a:accent4>
        <a:srgbClr val="E9573F"/>
      </a:accent4>
      <a:accent5>
        <a:srgbClr val="78BD53"/>
      </a:accent5>
      <a:accent6>
        <a:srgbClr val="114A90"/>
      </a:accent6>
      <a:hlink>
        <a:srgbClr val="00A3DA"/>
      </a:hlink>
      <a:folHlink>
        <a:srgbClr val="919191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50000"/>
          </a:schemeClr>
        </a:solidFill>
        <a:ln>
          <a:noFill/>
        </a:ln>
      </a:spPr>
      <a:bodyPr rtlCol="0" anchor="ctr"/>
      <a:lstStyle>
        <a:defPPr algn="ctr">
          <a:defRPr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>
          <a:solidFill>
            <a:schemeClr val="bg1">
              <a:lumMod val="50000"/>
            </a:schemeClr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Suomen Yrittajat" id="{40FC1C44-DEDB-42F0-99D9-62FCC9A01439}" vid="{851DC9DA-57AC-411F-A386-70BEBE6CDE6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35"/>
  <sheetViews>
    <sheetView showGridLines="0" zoomScale="60" zoomScaleNormal="60" workbookViewId="0">
      <pane xSplit="1" ySplit="1" topLeftCell="B7" activePane="bottomRight" state="frozen"/>
      <selection pane="topRight" activeCell="D1" sqref="D1"/>
      <selection pane="bottomLeft" activeCell="A5" sqref="A5"/>
      <selection pane="bottomRight" activeCell="C25" sqref="C25"/>
    </sheetView>
  </sheetViews>
  <sheetFormatPr defaultColWidth="9.1796875" defaultRowHeight="11.5" x14ac:dyDescent="0.25"/>
  <cols>
    <col min="1" max="1" width="45.1796875" style="2" customWidth="1"/>
    <col min="2" max="2" width="14.81640625" style="2" bestFit="1" customWidth="1"/>
    <col min="3" max="3" width="19.54296875" style="2" customWidth="1"/>
    <col min="4" max="4" width="9.26953125" style="2" bestFit="1" customWidth="1"/>
    <col min="5" max="5" width="15.81640625" style="2" customWidth="1"/>
    <col min="6" max="6" width="14.81640625" style="2" bestFit="1" customWidth="1"/>
    <col min="7" max="8" width="9.1796875" style="2"/>
    <col min="9" max="9" width="22.26953125" style="2" customWidth="1"/>
    <col min="10" max="10" width="16.7265625" style="2" customWidth="1"/>
    <col min="11" max="12" width="9.1796875" style="2"/>
    <col min="13" max="13" width="11.54296875" style="2" bestFit="1" customWidth="1"/>
    <col min="14" max="16384" width="9.1796875" style="2"/>
  </cols>
  <sheetData>
    <row r="1" spans="1:22" x14ac:dyDescent="0.25">
      <c r="A1" s="14" t="s">
        <v>0</v>
      </c>
      <c r="T1" s="2" t="s">
        <v>1</v>
      </c>
    </row>
    <row r="2" spans="1:22" x14ac:dyDescent="0.25">
      <c r="T2" s="2" t="s">
        <v>2</v>
      </c>
      <c r="V2" s="2" t="s">
        <v>3</v>
      </c>
    </row>
    <row r="3" spans="1:22" ht="13" x14ac:dyDescent="0.3">
      <c r="A3" s="17" t="s">
        <v>42</v>
      </c>
      <c r="B3" s="21"/>
      <c r="C3"/>
      <c r="D3"/>
      <c r="E3" s="1" t="str">
        <f>A3</f>
        <v>Yritysten määrä koon mukaan v. 2024</v>
      </c>
      <c r="F3"/>
      <c r="G3"/>
      <c r="H3"/>
      <c r="I3" s="1" t="str">
        <f>A3</f>
        <v>Yritysten määrä koon mukaan v. 2024</v>
      </c>
      <c r="J3"/>
      <c r="K3"/>
      <c r="L3"/>
      <c r="M3"/>
      <c r="N3"/>
      <c r="O3"/>
      <c r="P3"/>
      <c r="Q3"/>
      <c r="V3" s="2" t="s">
        <v>4</v>
      </c>
    </row>
    <row r="4" spans="1:22" ht="13" x14ac:dyDescent="0.3">
      <c r="A4"/>
      <c r="B4" t="s">
        <v>5</v>
      </c>
      <c r="C4"/>
      <c r="D4"/>
      <c r="E4"/>
      <c r="F4" t="s">
        <v>5</v>
      </c>
      <c r="G4"/>
      <c r="H4"/>
      <c r="I4"/>
      <c r="J4" t="s">
        <v>5</v>
      </c>
      <c r="K4"/>
      <c r="L4"/>
      <c r="M4" s="1" t="s">
        <v>2</v>
      </c>
      <c r="N4"/>
      <c r="O4"/>
      <c r="P4"/>
      <c r="Q4"/>
      <c r="T4" s="9" t="s">
        <v>6</v>
      </c>
      <c r="U4">
        <v>218</v>
      </c>
      <c r="V4" s="10">
        <v>209151</v>
      </c>
    </row>
    <row r="5" spans="1:22" ht="25.5" x14ac:dyDescent="0.3">
      <c r="A5" t="s">
        <v>7</v>
      </c>
      <c r="B5" s="10">
        <v>460992</v>
      </c>
      <c r="C5" s="11">
        <f>B5/B9</f>
        <v>0.95993403202195604</v>
      </c>
      <c r="D5" s="22">
        <f>B5/B$10</f>
        <v>0.96128718796722812</v>
      </c>
      <c r="E5" s="20" t="s">
        <v>8</v>
      </c>
      <c r="F5" s="10">
        <f>B5</f>
        <v>460992</v>
      </c>
      <c r="G5" s="11">
        <f>F5/F9</f>
        <v>0.95993403202195604</v>
      </c>
      <c r="H5" s="11"/>
      <c r="I5" s="20" t="s">
        <v>9</v>
      </c>
      <c r="J5" s="10">
        <f>B5</f>
        <v>460992</v>
      </c>
      <c r="K5" s="11">
        <f>J5/J9</f>
        <v>0.95993403202195604</v>
      </c>
      <c r="L5" s="11"/>
      <c r="M5" s="29">
        <v>2018</v>
      </c>
      <c r="N5">
        <v>406094</v>
      </c>
      <c r="O5" s="11"/>
      <c r="P5" s="11"/>
      <c r="Q5" s="11"/>
      <c r="T5" s="9" t="s">
        <v>10</v>
      </c>
      <c r="U5">
        <v>216</v>
      </c>
      <c r="V5" s="10">
        <v>207493</v>
      </c>
    </row>
    <row r="6" spans="1:22" ht="33.75" customHeight="1" x14ac:dyDescent="0.3">
      <c r="A6" t="s">
        <v>11</v>
      </c>
      <c r="B6" s="10">
        <v>15492</v>
      </c>
      <c r="C6" s="11">
        <f>B6/B9</f>
        <v>3.2259340778330516E-2</v>
      </c>
      <c r="D6" s="22">
        <f>B6/B$10</f>
        <v>3.2304814651855772E-2</v>
      </c>
      <c r="E6" s="20" t="s">
        <v>12</v>
      </c>
      <c r="F6" s="10">
        <f>B6</f>
        <v>15492</v>
      </c>
      <c r="G6" s="11">
        <f>F6/F9</f>
        <v>3.2259340778330516E-2</v>
      </c>
      <c r="H6" s="11"/>
      <c r="I6" s="20" t="s">
        <v>13</v>
      </c>
      <c r="J6" s="10">
        <f>B6</f>
        <v>15492</v>
      </c>
      <c r="K6" s="11">
        <f>J6/J9</f>
        <v>3.2259340778330516E-2</v>
      </c>
      <c r="L6" s="11"/>
      <c r="M6">
        <f>M5+1</f>
        <v>2019</v>
      </c>
      <c r="N6">
        <v>419219</v>
      </c>
      <c r="O6" s="11"/>
      <c r="P6" s="11"/>
      <c r="Q6" s="11"/>
      <c r="T6" s="9" t="s">
        <v>14</v>
      </c>
      <c r="U6">
        <v>211</v>
      </c>
      <c r="V6" s="10">
        <v>203542</v>
      </c>
    </row>
    <row r="7" spans="1:22" ht="48" customHeight="1" x14ac:dyDescent="0.3">
      <c r="A7" t="s">
        <v>15</v>
      </c>
      <c r="B7" s="30">
        <v>3073</v>
      </c>
      <c r="C7" s="11">
        <f>B7/B9</f>
        <v>6.3989771631687122E-3</v>
      </c>
      <c r="D7" s="22">
        <f>B7/B$10</f>
        <v>6.4079973809161375E-3</v>
      </c>
      <c r="E7" s="20" t="s">
        <v>16</v>
      </c>
      <c r="F7" s="10">
        <f>B7</f>
        <v>3073</v>
      </c>
      <c r="G7" s="11">
        <f>F7/F9</f>
        <v>6.3989771631687122E-3</v>
      </c>
      <c r="H7" s="11"/>
      <c r="I7" s="20" t="s">
        <v>17</v>
      </c>
      <c r="J7" s="10">
        <f>B7</f>
        <v>3073</v>
      </c>
      <c r="K7" s="11">
        <f>J7/J9</f>
        <v>6.3989771631687122E-3</v>
      </c>
      <c r="L7" s="11"/>
      <c r="M7">
        <f t="shared" ref="M7:M26" si="0">M6+1</f>
        <v>2020</v>
      </c>
      <c r="N7">
        <v>424465</v>
      </c>
      <c r="O7" s="11"/>
      <c r="P7" s="11"/>
      <c r="Q7" s="11"/>
      <c r="T7" s="9" t="s">
        <v>18</v>
      </c>
      <c r="U7">
        <v>183</v>
      </c>
      <c r="V7" s="10">
        <v>183449</v>
      </c>
    </row>
    <row r="8" spans="1:22" ht="39" customHeight="1" x14ac:dyDescent="0.3">
      <c r="A8" s="26" t="s">
        <v>19</v>
      </c>
      <c r="B8" s="32">
        <v>676</v>
      </c>
      <c r="C8" s="31">
        <f>B8/B9</f>
        <v>1.4076500365447606E-3</v>
      </c>
      <c r="D8" s="22"/>
      <c r="E8" s="20" t="s">
        <v>20</v>
      </c>
      <c r="F8" s="10">
        <f>B8</f>
        <v>676</v>
      </c>
      <c r="G8" s="11">
        <f>F8/F9</f>
        <v>1.4076500365447606E-3</v>
      </c>
      <c r="H8" s="11"/>
      <c r="I8" s="20" t="s">
        <v>21</v>
      </c>
      <c r="J8" s="10">
        <f>B8</f>
        <v>676</v>
      </c>
      <c r="K8" s="11">
        <f>J8/J9</f>
        <v>1.4076500365447606E-3</v>
      </c>
      <c r="L8" s="11"/>
      <c r="M8">
        <f t="shared" si="0"/>
        <v>2021</v>
      </c>
      <c r="N8">
        <v>430854</v>
      </c>
      <c r="O8" s="11"/>
      <c r="P8" s="11"/>
      <c r="Q8" s="11"/>
      <c r="T8" s="9" t="s">
        <v>22</v>
      </c>
      <c r="U8">
        <v>178</v>
      </c>
      <c r="V8" s="10">
        <v>177785</v>
      </c>
    </row>
    <row r="9" spans="1:22" ht="13" x14ac:dyDescent="0.3">
      <c r="A9"/>
      <c r="B9" s="18">
        <f>SUM(B5:B8)</f>
        <v>480233</v>
      </c>
      <c r="C9"/>
      <c r="D9" s="23"/>
      <c r="E9"/>
      <c r="F9" s="13">
        <f>B9</f>
        <v>480233</v>
      </c>
      <c r="G9"/>
      <c r="H9"/>
      <c r="I9"/>
      <c r="J9" s="13">
        <f>B9</f>
        <v>480233</v>
      </c>
      <c r="K9"/>
      <c r="L9"/>
      <c r="M9">
        <f t="shared" si="0"/>
        <v>2022</v>
      </c>
      <c r="N9">
        <v>443731</v>
      </c>
      <c r="O9"/>
      <c r="P9"/>
      <c r="Q9"/>
      <c r="T9" s="9" t="s">
        <v>23</v>
      </c>
      <c r="U9">
        <v>182</v>
      </c>
      <c r="V9" s="10">
        <v>182015</v>
      </c>
    </row>
    <row r="10" spans="1:22" ht="13" x14ac:dyDescent="0.3">
      <c r="B10" s="25">
        <f>SUM(B5:B7)</f>
        <v>479557</v>
      </c>
      <c r="D10" s="24"/>
      <c r="F10" s="12"/>
      <c r="J10" s="12"/>
      <c r="M10">
        <f t="shared" si="0"/>
        <v>2023</v>
      </c>
      <c r="N10" s="2">
        <v>455265</v>
      </c>
      <c r="O10" s="2">
        <f>N10-N9</f>
        <v>11534</v>
      </c>
      <c r="P10" s="2">
        <f>O10/N9</f>
        <v>2.599322562543523E-2</v>
      </c>
      <c r="T10" s="9" t="s">
        <v>24</v>
      </c>
      <c r="U10">
        <v>196</v>
      </c>
      <c r="V10" s="10">
        <v>195868</v>
      </c>
    </row>
    <row r="11" spans="1:22" ht="13" x14ac:dyDescent="0.3">
      <c r="D11" s="24"/>
      <c r="F11" s="12"/>
      <c r="J11" s="12"/>
      <c r="M11">
        <f t="shared" si="0"/>
        <v>2024</v>
      </c>
      <c r="N11" s="2">
        <v>480233</v>
      </c>
      <c r="T11" s="9" t="s">
        <v>25</v>
      </c>
      <c r="U11">
        <v>205</v>
      </c>
      <c r="V11" s="10">
        <v>205468</v>
      </c>
    </row>
    <row r="12" spans="1:22" ht="13" x14ac:dyDescent="0.3">
      <c r="A12" s="1" t="s">
        <v>43</v>
      </c>
      <c r="B12"/>
      <c r="C12"/>
      <c r="D12" s="23"/>
      <c r="E12" s="1" t="str">
        <f>A12</f>
        <v>Yritysten henkilöstö koon mukaan v. 2024</v>
      </c>
      <c r="F12"/>
      <c r="G12"/>
      <c r="H12"/>
      <c r="I12" s="1" t="str">
        <f>A12</f>
        <v>Yritysten henkilöstö koon mukaan v. 2024</v>
      </c>
      <c r="J12"/>
      <c r="K12"/>
      <c r="L12"/>
      <c r="M12">
        <f t="shared" si="0"/>
        <v>2025</v>
      </c>
      <c r="N12"/>
      <c r="O12"/>
      <c r="P12"/>
      <c r="Q12"/>
      <c r="T12" s="9" t="s">
        <v>26</v>
      </c>
      <c r="U12">
        <v>211</v>
      </c>
      <c r="V12" s="10">
        <v>211304</v>
      </c>
    </row>
    <row r="13" spans="1:22" ht="13" x14ac:dyDescent="0.3">
      <c r="A13"/>
      <c r="B13" t="s">
        <v>27</v>
      </c>
      <c r="C13"/>
      <c r="D13" s="23"/>
      <c r="E13"/>
      <c r="F13" t="s">
        <v>27</v>
      </c>
      <c r="G13"/>
      <c r="H13"/>
      <c r="I13"/>
      <c r="J13" t="s">
        <v>27</v>
      </c>
      <c r="K13"/>
      <c r="L13"/>
      <c r="M13">
        <f t="shared" si="0"/>
        <v>2026</v>
      </c>
      <c r="N13"/>
      <c r="O13"/>
      <c r="P13"/>
      <c r="Q13"/>
      <c r="T13" s="9" t="s">
        <v>28</v>
      </c>
      <c r="U13">
        <v>212</v>
      </c>
      <c r="V13" s="10">
        <v>211620</v>
      </c>
    </row>
    <row r="14" spans="1:22" ht="25.5" x14ac:dyDescent="0.3">
      <c r="A14" t="s">
        <v>7</v>
      </c>
      <c r="B14" s="10">
        <v>294508</v>
      </c>
      <c r="C14" s="11">
        <f>B14/B18</f>
        <v>0.20327859800247103</v>
      </c>
      <c r="D14" s="22">
        <f>B14/B$19</f>
        <v>0.32791390072217036</v>
      </c>
      <c r="E14" s="20" t="s">
        <v>8</v>
      </c>
      <c r="F14" s="10">
        <f>B14</f>
        <v>294508</v>
      </c>
      <c r="G14" s="11">
        <f>F14/F18</f>
        <v>0.20327859800247103</v>
      </c>
      <c r="H14" s="11"/>
      <c r="I14" s="20" t="s">
        <v>9</v>
      </c>
      <c r="J14" s="10">
        <f>B14</f>
        <v>294508</v>
      </c>
      <c r="K14" s="11">
        <f>J14/J18</f>
        <v>0.20327859800247103</v>
      </c>
      <c r="L14" s="11"/>
      <c r="M14">
        <f t="shared" si="0"/>
        <v>2027</v>
      </c>
      <c r="N14" s="11"/>
      <c r="O14" s="11"/>
      <c r="P14" s="11"/>
      <c r="Q14" s="11"/>
      <c r="T14" s="9" t="s">
        <v>29</v>
      </c>
      <c r="U14">
        <v>215</v>
      </c>
      <c r="V14" s="10">
        <v>214965</v>
      </c>
    </row>
    <row r="15" spans="1:22" ht="39.75" customHeight="1" x14ac:dyDescent="0.3">
      <c r="A15" t="s">
        <v>11</v>
      </c>
      <c r="B15" s="10">
        <v>308526</v>
      </c>
      <c r="C15" s="11">
        <f>B15/B18</f>
        <v>0.21295425838113183</v>
      </c>
      <c r="D15" s="22">
        <f>B15/B$19</f>
        <v>0.3435219557166812</v>
      </c>
      <c r="E15" s="20" t="s">
        <v>12</v>
      </c>
      <c r="F15" s="10">
        <f>B15</f>
        <v>308526</v>
      </c>
      <c r="G15" s="11">
        <f>F15/F18</f>
        <v>0.21295425838113183</v>
      </c>
      <c r="H15" s="11"/>
      <c r="I15" s="20" t="s">
        <v>13</v>
      </c>
      <c r="J15" s="10">
        <f>B15</f>
        <v>308526</v>
      </c>
      <c r="K15" s="11">
        <f>J15/J18</f>
        <v>0.21295425838113183</v>
      </c>
      <c r="L15" s="11"/>
      <c r="M15">
        <f t="shared" si="0"/>
        <v>2028</v>
      </c>
      <c r="N15" s="11"/>
      <c r="O15" s="11"/>
      <c r="P15" s="11"/>
      <c r="Q15" s="11"/>
      <c r="T15" s="9" t="s">
        <v>30</v>
      </c>
      <c r="U15">
        <v>217</v>
      </c>
      <c r="V15" s="10">
        <v>217231</v>
      </c>
    </row>
    <row r="16" spans="1:22" ht="58.5" customHeight="1" x14ac:dyDescent="0.3">
      <c r="A16" t="s">
        <v>15</v>
      </c>
      <c r="B16" s="10">
        <v>295092</v>
      </c>
      <c r="C16" s="11">
        <f>B16/B18</f>
        <v>0.20368169299898536</v>
      </c>
      <c r="D16" s="22">
        <f>B16/B$19</f>
        <v>0.32856414356114844</v>
      </c>
      <c r="E16" s="20" t="s">
        <v>16</v>
      </c>
      <c r="F16" s="10">
        <f>B16</f>
        <v>295092</v>
      </c>
      <c r="G16" s="11">
        <f>F16/F18</f>
        <v>0.20368169299898536</v>
      </c>
      <c r="H16" s="11"/>
      <c r="I16" s="20" t="s">
        <v>17</v>
      </c>
      <c r="J16" s="10">
        <f>B16</f>
        <v>295092</v>
      </c>
      <c r="K16" s="11">
        <f>J16/J18</f>
        <v>0.20368169299898536</v>
      </c>
      <c r="L16" s="11"/>
      <c r="M16">
        <f t="shared" si="0"/>
        <v>2029</v>
      </c>
      <c r="N16" s="11"/>
      <c r="O16" s="11"/>
      <c r="P16" s="11"/>
      <c r="Q16" s="11"/>
      <c r="R16" s="6"/>
      <c r="T16" s="9" t="s">
        <v>31</v>
      </c>
      <c r="U16">
        <v>219</v>
      </c>
      <c r="V16" s="10">
        <v>218846</v>
      </c>
    </row>
    <row r="17" spans="1:26" ht="33" customHeight="1" x14ac:dyDescent="0.3">
      <c r="A17" s="26" t="s">
        <v>19</v>
      </c>
      <c r="B17" s="27">
        <v>550664</v>
      </c>
      <c r="C17" s="31">
        <f>B17/B18</f>
        <v>0.38008545061741178</v>
      </c>
      <c r="D17" s="22"/>
      <c r="E17" s="20" t="s">
        <v>20</v>
      </c>
      <c r="F17" s="10">
        <f>B17</f>
        <v>550664</v>
      </c>
      <c r="G17" s="11">
        <f>F17/F18</f>
        <v>0.38008545061741178</v>
      </c>
      <c r="H17" s="11"/>
      <c r="I17" s="20" t="s">
        <v>21</v>
      </c>
      <c r="J17" s="10">
        <f>B17</f>
        <v>550664</v>
      </c>
      <c r="K17" s="11">
        <f>J17/J18</f>
        <v>0.38008545061741178</v>
      </c>
      <c r="L17" s="11"/>
      <c r="M17">
        <f t="shared" si="0"/>
        <v>2030</v>
      </c>
      <c r="N17" s="11"/>
      <c r="O17" s="11"/>
      <c r="P17" s="11"/>
      <c r="Q17" s="11"/>
      <c r="R17" s="6"/>
      <c r="T17" s="9" t="s">
        <v>32</v>
      </c>
      <c r="U17">
        <v>221</v>
      </c>
      <c r="V17" s="10">
        <v>220782</v>
      </c>
    </row>
    <row r="18" spans="1:26" ht="13" x14ac:dyDescent="0.3">
      <c r="A18"/>
      <c r="B18" s="13">
        <f>SUM(B14:B17)</f>
        <v>1448790</v>
      </c>
      <c r="C18"/>
      <c r="D18" s="23"/>
      <c r="E18"/>
      <c r="F18" s="13">
        <f>B18</f>
        <v>1448790</v>
      </c>
      <c r="G18"/>
      <c r="H18"/>
      <c r="I18"/>
      <c r="J18" s="13">
        <f>B18</f>
        <v>1448790</v>
      </c>
      <c r="K18"/>
      <c r="L18"/>
      <c r="M18">
        <f t="shared" si="0"/>
        <v>2031</v>
      </c>
      <c r="N18"/>
      <c r="O18"/>
      <c r="P18"/>
      <c r="Q18"/>
      <c r="R18" s="6"/>
      <c r="T18" s="9" t="s">
        <v>33</v>
      </c>
      <c r="U18">
        <v>225</v>
      </c>
      <c r="V18" s="10">
        <v>224636</v>
      </c>
    </row>
    <row r="19" spans="1:26" ht="13" x14ac:dyDescent="0.3">
      <c r="A19" s="2" t="s">
        <v>34</v>
      </c>
      <c r="B19" s="25">
        <f>SUM(B14:B16)</f>
        <v>898126</v>
      </c>
      <c r="C19" s="28">
        <f>100*B19/B18</f>
        <v>61.991454938258826</v>
      </c>
      <c r="D19" s="24"/>
      <c r="F19" s="12"/>
      <c r="J19" s="12"/>
      <c r="M19">
        <f t="shared" si="0"/>
        <v>2032</v>
      </c>
      <c r="R19" s="6"/>
      <c r="T19" s="9" t="s">
        <v>35</v>
      </c>
      <c r="U19">
        <v>229</v>
      </c>
      <c r="V19" s="10">
        <v>228744</v>
      </c>
    </row>
    <row r="20" spans="1:26" ht="13" x14ac:dyDescent="0.3">
      <c r="A20" s="15"/>
      <c r="B20" s="15"/>
      <c r="C20" s="15"/>
      <c r="D20" s="24"/>
      <c r="F20" s="12"/>
      <c r="J20" s="12"/>
      <c r="M20">
        <f t="shared" si="0"/>
        <v>2033</v>
      </c>
      <c r="R20" s="6"/>
      <c r="T20" s="9" t="s">
        <v>36</v>
      </c>
      <c r="U20">
        <v>240</v>
      </c>
      <c r="V20" s="10">
        <v>240459</v>
      </c>
    </row>
    <row r="21" spans="1:26" ht="13" x14ac:dyDescent="0.3">
      <c r="A21" s="1" t="s">
        <v>41</v>
      </c>
      <c r="B21"/>
      <c r="C21"/>
      <c r="D21" s="23"/>
      <c r="E21" s="1" t="str">
        <f>A21</f>
        <v>Yritysten liikevaihto koon mukaan v. 2024</v>
      </c>
      <c r="F21"/>
      <c r="G21"/>
      <c r="H21"/>
      <c r="I21" s="1" t="str">
        <f>A21</f>
        <v>Yritysten liikevaihto koon mukaan v. 2024</v>
      </c>
      <c r="J21"/>
      <c r="K21"/>
      <c r="L21"/>
      <c r="M21">
        <f t="shared" si="0"/>
        <v>2034</v>
      </c>
      <c r="N21"/>
      <c r="O21"/>
      <c r="P21"/>
      <c r="Q21"/>
      <c r="R21" s="6"/>
      <c r="T21" s="2">
        <v>2007</v>
      </c>
      <c r="U21" s="2">
        <v>253</v>
      </c>
      <c r="V21" s="2">
        <v>252815</v>
      </c>
    </row>
    <row r="22" spans="1:26" ht="13" x14ac:dyDescent="0.3">
      <c r="A22"/>
      <c r="B22" t="s">
        <v>37</v>
      </c>
      <c r="C22"/>
      <c r="D22" s="23"/>
      <c r="E22"/>
      <c r="F22" t="s">
        <v>37</v>
      </c>
      <c r="G22"/>
      <c r="H22"/>
      <c r="I22"/>
      <c r="J22" t="s">
        <v>37</v>
      </c>
      <c r="K22"/>
      <c r="L22"/>
      <c r="M22">
        <f t="shared" si="0"/>
        <v>2035</v>
      </c>
      <c r="N22"/>
      <c r="O22"/>
      <c r="P22"/>
      <c r="Q22"/>
      <c r="R22" s="6"/>
      <c r="T22" s="2">
        <v>2008</v>
      </c>
      <c r="U22" s="2">
        <v>263</v>
      </c>
      <c r="V22" s="2">
        <v>263001</v>
      </c>
    </row>
    <row r="23" spans="1:26" ht="25.5" x14ac:dyDescent="0.3">
      <c r="A23" t="s">
        <v>7</v>
      </c>
      <c r="B23">
        <v>94071734</v>
      </c>
      <c r="C23" s="11">
        <f>B23/B27</f>
        <v>0.17844840336257897</v>
      </c>
      <c r="D23" s="22">
        <f>B23/B$28</f>
        <v>0.33218125027236189</v>
      </c>
      <c r="E23" s="20" t="s">
        <v>8</v>
      </c>
      <c r="F23" s="10">
        <f>B23</f>
        <v>94071734</v>
      </c>
      <c r="G23" s="11">
        <f>F23/F27</f>
        <v>0.17844840336257897</v>
      </c>
      <c r="H23" s="11"/>
      <c r="I23" s="20" t="s">
        <v>9</v>
      </c>
      <c r="J23" s="10">
        <f>B23</f>
        <v>94071734</v>
      </c>
      <c r="K23" s="11">
        <f>J23/J27</f>
        <v>0.17844840336257897</v>
      </c>
      <c r="L23" s="11"/>
      <c r="M23">
        <f t="shared" si="0"/>
        <v>2036</v>
      </c>
      <c r="N23" s="11"/>
      <c r="O23" s="11"/>
      <c r="P23" s="11"/>
      <c r="Q23" s="11"/>
      <c r="R23" s="6"/>
      <c r="T23" s="2">
        <v>2009</v>
      </c>
      <c r="U23" s="2">
        <v>264</v>
      </c>
      <c r="V23" s="2">
        <v>263759</v>
      </c>
    </row>
    <row r="24" spans="1:26" ht="25.5" customHeight="1" x14ac:dyDescent="0.3">
      <c r="A24" t="s">
        <v>11</v>
      </c>
      <c r="B24">
        <v>87760685</v>
      </c>
      <c r="C24" s="11">
        <f>B24/B27</f>
        <v>0.16647672420130191</v>
      </c>
      <c r="D24" s="22">
        <f>B24/B$28</f>
        <v>0.3098959998766358</v>
      </c>
      <c r="E24" s="20" t="s">
        <v>12</v>
      </c>
      <c r="F24" s="10">
        <f>B24</f>
        <v>87760685</v>
      </c>
      <c r="G24" s="11">
        <f>F24/F27</f>
        <v>0.16647672420130191</v>
      </c>
      <c r="H24" s="11"/>
      <c r="I24" s="20" t="s">
        <v>13</v>
      </c>
      <c r="J24" s="10">
        <f>B24</f>
        <v>87760685</v>
      </c>
      <c r="K24" s="11">
        <f>J24/J27</f>
        <v>0.16647672420130191</v>
      </c>
      <c r="L24" s="11"/>
      <c r="M24">
        <f t="shared" si="0"/>
        <v>2037</v>
      </c>
      <c r="N24" s="11"/>
      <c r="O24" s="11"/>
      <c r="P24" s="11"/>
      <c r="Q24" s="11"/>
      <c r="R24" s="6"/>
      <c r="T24" s="2">
        <v>2010</v>
      </c>
      <c r="U24" s="2">
        <v>263</v>
      </c>
      <c r="V24" s="2">
        <v>262548</v>
      </c>
    </row>
    <row r="25" spans="1:26" ht="51.75" customHeight="1" x14ac:dyDescent="0.3">
      <c r="A25" t="s">
        <v>15</v>
      </c>
      <c r="B25">
        <v>101361572</v>
      </c>
      <c r="C25" s="11">
        <f>B25/B27</f>
        <v>0.19227678619936028</v>
      </c>
      <c r="D25" s="22">
        <f>B25/B$28</f>
        <v>0.35792274985100231</v>
      </c>
      <c r="E25" s="20" t="s">
        <v>16</v>
      </c>
      <c r="F25" s="10">
        <f>B25</f>
        <v>101361572</v>
      </c>
      <c r="G25" s="11">
        <f>F25/F27</f>
        <v>0.19227678619936028</v>
      </c>
      <c r="H25" s="11"/>
      <c r="I25" s="20" t="s">
        <v>17</v>
      </c>
      <c r="J25" s="10">
        <f>B25</f>
        <v>101361572</v>
      </c>
      <c r="K25" s="11">
        <f>J25/J27</f>
        <v>0.19227678619936028</v>
      </c>
      <c r="L25" s="11"/>
      <c r="M25">
        <f t="shared" si="0"/>
        <v>2038</v>
      </c>
      <c r="N25" s="11"/>
      <c r="O25" s="11"/>
      <c r="P25" s="11"/>
      <c r="Q25" s="11"/>
      <c r="R25" s="7"/>
      <c r="T25" s="2">
        <v>2011</v>
      </c>
      <c r="U25" s="2">
        <v>266</v>
      </c>
      <c r="V25" s="2">
        <v>266062</v>
      </c>
    </row>
    <row r="26" spans="1:26" ht="36.75" customHeight="1" x14ac:dyDescent="0.25">
      <c r="A26" s="26" t="s">
        <v>19</v>
      </c>
      <c r="B26" s="33">
        <v>243970905</v>
      </c>
      <c r="C26" s="31">
        <f>B26/B27</f>
        <v>0.46279808623675883</v>
      </c>
      <c r="D26" s="11"/>
      <c r="E26" s="20" t="s">
        <v>20</v>
      </c>
      <c r="F26" s="10">
        <f>B26</f>
        <v>243970905</v>
      </c>
      <c r="G26" s="11">
        <f>F26/F27</f>
        <v>0.46279808623675883</v>
      </c>
      <c r="H26" s="11"/>
      <c r="I26" s="20" t="s">
        <v>21</v>
      </c>
      <c r="J26" s="10">
        <f>B26</f>
        <v>243970905</v>
      </c>
      <c r="K26" s="11">
        <f>J26/J27</f>
        <v>0.46279808623675883</v>
      </c>
      <c r="L26" s="11"/>
      <c r="M26">
        <f t="shared" si="0"/>
        <v>2039</v>
      </c>
      <c r="N26" s="11"/>
      <c r="O26" s="11"/>
      <c r="P26" s="11"/>
      <c r="Q26" s="11"/>
      <c r="R26" s="6"/>
      <c r="T26" s="2">
        <v>2012</v>
      </c>
      <c r="U26" s="2">
        <v>267</v>
      </c>
      <c r="V26" s="12">
        <v>266909</v>
      </c>
    </row>
    <row r="27" spans="1:26" ht="13" x14ac:dyDescent="0.3">
      <c r="A27" s="1" t="s">
        <v>38</v>
      </c>
      <c r="B27" s="13">
        <f>SUM(B23:B26)</f>
        <v>527164896</v>
      </c>
      <c r="C27"/>
      <c r="D27"/>
      <c r="E27"/>
      <c r="F27" s="13">
        <f>B27</f>
        <v>527164896</v>
      </c>
      <c r="G27"/>
      <c r="H27"/>
      <c r="I27"/>
      <c r="J27" s="13">
        <f>B27</f>
        <v>527164896</v>
      </c>
      <c r="K27"/>
      <c r="L27"/>
      <c r="M27"/>
      <c r="N27"/>
      <c r="O27"/>
      <c r="P27"/>
      <c r="Q27"/>
      <c r="R27" s="6"/>
      <c r="T27" s="2">
        <v>2013</v>
      </c>
      <c r="U27" s="2">
        <v>283</v>
      </c>
      <c r="V27" s="12"/>
      <c r="W27" s="2">
        <v>283290</v>
      </c>
      <c r="Y27" s="12">
        <f>W27-V26</f>
        <v>16381</v>
      </c>
      <c r="Z27" s="19">
        <f>(W27-V26)/V26</f>
        <v>6.1372977306872377E-2</v>
      </c>
    </row>
    <row r="28" spans="1:26" ht="12" x14ac:dyDescent="0.3">
      <c r="A28" s="2" t="s">
        <v>34</v>
      </c>
      <c r="B28" s="25">
        <f>SUM(B23:B25)</f>
        <v>283193991</v>
      </c>
      <c r="R28" s="6"/>
      <c r="T28" s="2">
        <v>2014</v>
      </c>
      <c r="U28" s="2">
        <v>283</v>
      </c>
      <c r="W28" s="2">
        <v>282958</v>
      </c>
      <c r="Y28" s="2">
        <f t="shared" ref="Y28:Y34" si="1">W28-W27</f>
        <v>-332</v>
      </c>
      <c r="Z28" s="19">
        <f t="shared" ref="Z28:Z34" si="2">(W28-W27)/W27</f>
        <v>-1.1719439443679622E-3</v>
      </c>
    </row>
    <row r="29" spans="1:26" x14ac:dyDescent="0.25">
      <c r="D29" s="2">
        <f>16+17+21+45</f>
        <v>99</v>
      </c>
      <c r="R29" s="6"/>
      <c r="T29" s="2">
        <v>2015</v>
      </c>
      <c r="U29" s="2">
        <v>284</v>
      </c>
      <c r="W29" s="2">
        <v>283805</v>
      </c>
      <c r="Y29" s="2">
        <f t="shared" si="1"/>
        <v>847</v>
      </c>
      <c r="Z29" s="19">
        <f t="shared" si="2"/>
        <v>2.9933771089702358E-3</v>
      </c>
    </row>
    <row r="30" spans="1:26" x14ac:dyDescent="0.25">
      <c r="R30" s="7"/>
      <c r="T30" s="2">
        <v>2016</v>
      </c>
      <c r="U30" s="2">
        <v>284</v>
      </c>
      <c r="W30" s="2">
        <v>283563</v>
      </c>
      <c r="Y30" s="2">
        <f t="shared" si="1"/>
        <v>-242</v>
      </c>
      <c r="Z30" s="19">
        <f t="shared" si="2"/>
        <v>-8.5269815542361835E-4</v>
      </c>
    </row>
    <row r="31" spans="1:26" ht="12.5" x14ac:dyDescent="0.25">
      <c r="B31">
        <f>100*B28/B27</f>
        <v>53.720191376324117</v>
      </c>
      <c r="C31" s="3"/>
      <c r="D31" s="6"/>
      <c r="E31" s="3"/>
      <c r="F31" s="6"/>
      <c r="G31" s="5"/>
      <c r="H31" s="5"/>
      <c r="I31" s="5"/>
      <c r="J31" s="5"/>
      <c r="K31" s="5"/>
      <c r="L31" s="5"/>
      <c r="N31" s="5"/>
      <c r="O31" s="5"/>
      <c r="P31" s="5"/>
      <c r="Q31" s="5"/>
      <c r="R31" s="6"/>
      <c r="T31" s="2">
        <v>2017</v>
      </c>
      <c r="U31" s="2">
        <v>287</v>
      </c>
      <c r="W31" s="2">
        <v>286934</v>
      </c>
      <c r="Y31" s="2">
        <f t="shared" si="1"/>
        <v>3371</v>
      </c>
      <c r="Z31" s="19">
        <f t="shared" si="2"/>
        <v>1.1888010777146525E-2</v>
      </c>
    </row>
    <row r="32" spans="1:26" ht="12.5" x14ac:dyDescent="0.25">
      <c r="B32"/>
      <c r="C32" s="3"/>
      <c r="D32" s="6"/>
      <c r="E32" s="3"/>
      <c r="F32" s="5"/>
      <c r="G32" s="5"/>
      <c r="H32" s="5"/>
      <c r="I32" s="5"/>
      <c r="J32" s="5"/>
      <c r="K32" s="5"/>
      <c r="L32" s="5"/>
      <c r="N32" s="5"/>
      <c r="O32" s="5"/>
      <c r="P32" s="5"/>
      <c r="Q32" s="5"/>
      <c r="R32" s="6"/>
      <c r="T32" s="2">
        <v>2018</v>
      </c>
      <c r="U32" s="2">
        <v>286</v>
      </c>
      <c r="W32" s="2">
        <v>286042</v>
      </c>
      <c r="Y32" s="2">
        <f t="shared" si="1"/>
        <v>-892</v>
      </c>
      <c r="Z32" s="19">
        <f t="shared" si="2"/>
        <v>-3.1087288365965692E-3</v>
      </c>
    </row>
    <row r="33" spans="2:26" ht="12.5" x14ac:dyDescent="0.25">
      <c r="B33"/>
      <c r="C33" s="3"/>
      <c r="D33" s="6"/>
      <c r="E33" s="3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6"/>
      <c r="T33" s="2">
        <v>2019</v>
      </c>
      <c r="U33" s="2">
        <v>292</v>
      </c>
      <c r="W33" s="2">
        <v>292377</v>
      </c>
      <c r="Y33" s="2">
        <f t="shared" si="1"/>
        <v>6335</v>
      </c>
      <c r="Z33" s="19">
        <f t="shared" si="2"/>
        <v>2.2147097279420505E-2</v>
      </c>
    </row>
    <row r="34" spans="2:26" ht="12.5" x14ac:dyDescent="0.25">
      <c r="B34"/>
      <c r="C34" s="3"/>
      <c r="D34" s="6"/>
      <c r="E34" s="3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6"/>
      <c r="T34" s="2">
        <v>2020</v>
      </c>
      <c r="U34" s="2">
        <v>295</v>
      </c>
      <c r="W34" s="2">
        <v>294965</v>
      </c>
      <c r="Y34" s="2">
        <f t="shared" si="1"/>
        <v>2588</v>
      </c>
      <c r="Z34" s="19">
        <f t="shared" si="2"/>
        <v>8.8515854530281102E-3</v>
      </c>
    </row>
    <row r="35" spans="2:26" ht="12.5" x14ac:dyDescent="0.25">
      <c r="B35"/>
      <c r="C35" s="3"/>
      <c r="D35" s="6"/>
      <c r="E35" s="3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6"/>
      <c r="T35" s="2">
        <v>2021</v>
      </c>
      <c r="U35" s="2">
        <v>300</v>
      </c>
      <c r="X35" s="2">
        <v>300331</v>
      </c>
      <c r="Y35" s="2">
        <f>X35-W34</f>
        <v>5366</v>
      </c>
      <c r="Z35" s="19">
        <f>(X35-W34)/W34</f>
        <v>1.8191988880036616E-2</v>
      </c>
    </row>
    <row r="36" spans="2:26" ht="12.5" x14ac:dyDescent="0.25">
      <c r="B36" s="5"/>
      <c r="C36" s="3"/>
      <c r="D36" s="6"/>
      <c r="E36" s="3"/>
      <c r="F36" s="6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6"/>
      <c r="T36" s="9" t="s">
        <v>6</v>
      </c>
      <c r="U36" s="10">
        <v>218140</v>
      </c>
    </row>
    <row r="37" spans="2:26" ht="12.5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6"/>
      <c r="T37" s="9" t="s">
        <v>10</v>
      </c>
      <c r="U37" s="10">
        <v>215799</v>
      </c>
    </row>
    <row r="38" spans="2:26" ht="12.5" x14ac:dyDescent="0.25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6"/>
      <c r="T38" s="9" t="s">
        <v>14</v>
      </c>
      <c r="U38" s="10">
        <v>211474</v>
      </c>
    </row>
    <row r="39" spans="2:26" ht="12.5" x14ac:dyDescent="0.25">
      <c r="B39" s="6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6"/>
      <c r="T39" s="9" t="s">
        <v>18</v>
      </c>
      <c r="U39" s="10">
        <v>191063</v>
      </c>
    </row>
    <row r="40" spans="2:26" ht="12.5" x14ac:dyDescent="0.25">
      <c r="B40"/>
      <c r="C40" s="5"/>
      <c r="D40" s="6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6"/>
      <c r="T40" s="9" t="s">
        <v>22</v>
      </c>
      <c r="U40" s="10">
        <v>184931</v>
      </c>
    </row>
    <row r="41" spans="2:26" ht="12.5" x14ac:dyDescent="0.25">
      <c r="B41"/>
      <c r="C41" s="5"/>
      <c r="D41" s="6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7"/>
      <c r="T41" s="9" t="s">
        <v>23</v>
      </c>
      <c r="U41" s="10">
        <v>189458</v>
      </c>
    </row>
    <row r="42" spans="2:26" ht="12.5" x14ac:dyDescent="0.25">
      <c r="B42"/>
      <c r="C42" s="5"/>
      <c r="D42" s="6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6"/>
      <c r="T42" s="9" t="s">
        <v>24</v>
      </c>
      <c r="U42" s="10">
        <v>203358</v>
      </c>
    </row>
    <row r="43" spans="2:26" ht="12.5" x14ac:dyDescent="0.25">
      <c r="B43"/>
      <c r="C43" s="5"/>
      <c r="D43" s="6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6"/>
      <c r="T43" s="9" t="s">
        <v>25</v>
      </c>
      <c r="U43" s="10">
        <v>213230</v>
      </c>
    </row>
    <row r="44" spans="2:26" ht="12.5" x14ac:dyDescent="0.25">
      <c r="B44" s="5"/>
      <c r="C44" s="5"/>
      <c r="D44" s="6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6"/>
      <c r="T44" s="9" t="s">
        <v>26</v>
      </c>
      <c r="U44" s="10">
        <v>219273</v>
      </c>
    </row>
    <row r="45" spans="2:26" ht="12.5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6"/>
      <c r="T45" s="9" t="s">
        <v>28</v>
      </c>
      <c r="U45" s="10">
        <v>219515</v>
      </c>
    </row>
    <row r="46" spans="2:26" ht="12.5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7"/>
      <c r="T46" s="9" t="s">
        <v>29</v>
      </c>
      <c r="U46" s="10">
        <v>222817</v>
      </c>
    </row>
    <row r="47" spans="2:26" ht="12.5" x14ac:dyDescent="0.25">
      <c r="C47" s="3"/>
      <c r="D47" s="3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6"/>
      <c r="T47" s="9" t="s">
        <v>30</v>
      </c>
      <c r="U47" s="10">
        <v>224847</v>
      </c>
    </row>
    <row r="48" spans="2:26" ht="12.5" x14ac:dyDescent="0.25">
      <c r="B48"/>
      <c r="C48" s="4"/>
      <c r="D48" s="4"/>
      <c r="E48" s="8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6"/>
      <c r="T48" s="9" t="s">
        <v>31</v>
      </c>
      <c r="U48" s="10">
        <v>226593</v>
      </c>
    </row>
    <row r="49" spans="1:21" ht="12.5" x14ac:dyDescent="0.25">
      <c r="B49"/>
      <c r="C49" s="4"/>
      <c r="D49" s="4"/>
      <c r="E49" s="8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6"/>
      <c r="T49" s="9" t="s">
        <v>32</v>
      </c>
      <c r="U49" s="10">
        <v>228422</v>
      </c>
    </row>
    <row r="50" spans="1:21" ht="12.5" x14ac:dyDescent="0.25">
      <c r="B50"/>
      <c r="C50" s="4"/>
      <c r="D50" s="4"/>
      <c r="E50" s="8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6"/>
      <c r="T50" s="9" t="s">
        <v>33</v>
      </c>
      <c r="U50" s="10">
        <v>232305</v>
      </c>
    </row>
    <row r="51" spans="1:21" ht="12.5" x14ac:dyDescent="0.25">
      <c r="B51"/>
      <c r="C51" s="4"/>
      <c r="D51" s="4"/>
      <c r="E51" s="8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6"/>
      <c r="T51" s="9" t="s">
        <v>35</v>
      </c>
      <c r="U51" s="10">
        <v>236435</v>
      </c>
    </row>
    <row r="52" spans="1:21" ht="12.5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6"/>
      <c r="T52" s="9" t="s">
        <v>36</v>
      </c>
      <c r="U52" s="10">
        <v>250378</v>
      </c>
    </row>
    <row r="53" spans="1:21" x14ac:dyDescent="0.2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6"/>
      <c r="T53" s="2">
        <v>2007</v>
      </c>
      <c r="U53" s="2">
        <v>308917</v>
      </c>
    </row>
    <row r="54" spans="1:21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6"/>
      <c r="T54" s="2">
        <v>2008</v>
      </c>
      <c r="U54" s="2">
        <v>320952</v>
      </c>
    </row>
    <row r="55" spans="1:21" x14ac:dyDescent="0.2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6"/>
      <c r="T55" s="2">
        <v>2009</v>
      </c>
      <c r="U55" s="2">
        <v>320682</v>
      </c>
    </row>
    <row r="56" spans="1:21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7"/>
      <c r="T56" s="2">
        <v>2010</v>
      </c>
      <c r="U56" s="2">
        <v>318951</v>
      </c>
    </row>
    <row r="57" spans="1:21" ht="12.5" x14ac:dyDescent="0.25">
      <c r="A57" s="9"/>
      <c r="B57"/>
      <c r="C57" s="5"/>
      <c r="D57" s="5"/>
      <c r="E57" s="9"/>
      <c r="F57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6"/>
    </row>
    <row r="58" spans="1:21" ht="12.5" x14ac:dyDescent="0.25">
      <c r="A58"/>
      <c r="B58"/>
      <c r="C58" s="5"/>
      <c r="D58" s="5"/>
      <c r="E58"/>
      <c r="F58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6"/>
    </row>
    <row r="59" spans="1:21" ht="12.5" x14ac:dyDescent="0.25">
      <c r="A59"/>
      <c r="B59" s="11"/>
      <c r="C59" s="5"/>
      <c r="D59" s="5"/>
      <c r="E59"/>
      <c r="F59" s="11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6"/>
    </row>
    <row r="60" spans="1:21" ht="12.5" x14ac:dyDescent="0.25">
      <c r="A60"/>
      <c r="B60" s="11"/>
      <c r="C60" s="5"/>
      <c r="D60" s="5"/>
      <c r="E60"/>
      <c r="F60" s="11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6"/>
    </row>
    <row r="61" spans="1:21" ht="12.5" x14ac:dyDescent="0.25">
      <c r="A61"/>
      <c r="B61" s="11"/>
      <c r="C61" s="5"/>
      <c r="D61" s="5"/>
      <c r="E61"/>
      <c r="F61" s="11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7"/>
    </row>
    <row r="62" spans="1:21" ht="12.5" x14ac:dyDescent="0.25">
      <c r="A62"/>
      <c r="B62" s="11"/>
      <c r="C62" s="5"/>
      <c r="D62" s="5"/>
      <c r="E62"/>
      <c r="F62" s="11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7"/>
    </row>
    <row r="63" spans="1:21" ht="12.5" x14ac:dyDescent="0.25">
      <c r="A63"/>
      <c r="B63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7"/>
    </row>
    <row r="64" spans="1:21" ht="13" x14ac:dyDescent="0.3">
      <c r="A64" s="9"/>
      <c r="B64"/>
      <c r="C64" s="5"/>
      <c r="D64" s="5"/>
      <c r="E64" s="5"/>
      <c r="F64" s="5"/>
      <c r="G64" s="5"/>
      <c r="H64" s="5"/>
      <c r="I64" s="17"/>
      <c r="J64"/>
      <c r="K64"/>
      <c r="L64"/>
      <c r="M64"/>
      <c r="N64"/>
      <c r="O64"/>
      <c r="P64"/>
      <c r="Q64"/>
      <c r="R64" s="7"/>
    </row>
    <row r="65" spans="1:20" ht="12.5" x14ac:dyDescent="0.25">
      <c r="A65"/>
      <c r="B65"/>
      <c r="C65" s="5"/>
      <c r="D65" s="5"/>
      <c r="E65" s="5"/>
      <c r="F65" s="5"/>
      <c r="G65" s="5"/>
      <c r="H65" s="5"/>
      <c r="I65"/>
      <c r="J65"/>
      <c r="K65"/>
      <c r="L65"/>
      <c r="M65"/>
      <c r="N65"/>
      <c r="O65"/>
      <c r="P65"/>
      <c r="Q65"/>
      <c r="R65" s="7"/>
    </row>
    <row r="66" spans="1:20" ht="12.5" x14ac:dyDescent="0.25">
      <c r="A66"/>
      <c r="B66" s="11"/>
      <c r="C66" s="5"/>
      <c r="D66" s="5"/>
      <c r="E66" s="5"/>
      <c r="F66" s="5"/>
      <c r="G66" s="5"/>
      <c r="H66" s="5"/>
      <c r="I66"/>
      <c r="J66" s="10"/>
      <c r="K66" s="11"/>
      <c r="L66" s="11"/>
      <c r="M66" s="11"/>
      <c r="N66" s="11"/>
      <c r="O66" s="11"/>
      <c r="P66" s="11"/>
      <c r="Q66" s="11"/>
      <c r="R66" s="7"/>
    </row>
    <row r="67" spans="1:20" ht="12.5" x14ac:dyDescent="0.25">
      <c r="A67"/>
      <c r="B67" s="11"/>
      <c r="C67" s="5"/>
      <c r="D67" s="5"/>
      <c r="E67" s="5"/>
      <c r="F67" s="5"/>
      <c r="G67" s="5"/>
      <c r="H67" s="5"/>
      <c r="I67"/>
      <c r="J67" s="10"/>
      <c r="K67" s="11"/>
      <c r="L67" s="11"/>
      <c r="M67" s="11"/>
      <c r="N67" s="11"/>
      <c r="O67" s="11"/>
      <c r="P67" s="11"/>
      <c r="Q67" s="11"/>
      <c r="R67" s="16"/>
    </row>
    <row r="68" spans="1:20" ht="12.5" x14ac:dyDescent="0.25">
      <c r="A68"/>
      <c r="B68" s="11"/>
      <c r="C68" s="5"/>
      <c r="D68" s="5"/>
      <c r="E68" s="5"/>
      <c r="F68" s="5"/>
      <c r="G68" s="5"/>
      <c r="H68" s="5"/>
      <c r="I68"/>
      <c r="J68" s="10"/>
      <c r="K68" s="11"/>
      <c r="L68" s="11"/>
      <c r="M68" s="11"/>
      <c r="N68" s="11"/>
      <c r="O68" s="11"/>
      <c r="P68" s="11"/>
      <c r="Q68" s="11"/>
      <c r="R68" s="16"/>
      <c r="T68" s="2" t="s">
        <v>39</v>
      </c>
    </row>
    <row r="69" spans="1:20" ht="12.5" x14ac:dyDescent="0.25">
      <c r="A69"/>
      <c r="B69" s="11"/>
      <c r="C69" s="5"/>
      <c r="D69" s="5"/>
      <c r="E69" s="5"/>
      <c r="F69" s="5"/>
      <c r="G69" s="5"/>
      <c r="H69" s="5"/>
      <c r="I69"/>
      <c r="J69" s="10"/>
      <c r="K69" s="11"/>
      <c r="L69" s="11"/>
      <c r="M69" s="11"/>
      <c r="N69" s="11"/>
      <c r="O69" s="11"/>
      <c r="P69" s="11"/>
      <c r="Q69" s="11"/>
      <c r="R69" s="16"/>
    </row>
    <row r="70" spans="1:20" ht="12.5" x14ac:dyDescent="0.25">
      <c r="B70" s="5"/>
      <c r="C70" s="5"/>
      <c r="D70" s="5"/>
      <c r="E70" s="5"/>
      <c r="F70" s="5"/>
      <c r="G70" s="5"/>
      <c r="H70" s="5"/>
      <c r="I70"/>
      <c r="J70" s="10"/>
      <c r="K70" s="11"/>
      <c r="L70" s="11"/>
      <c r="M70" s="11"/>
      <c r="N70" s="11"/>
      <c r="O70" s="11"/>
      <c r="P70" s="11"/>
      <c r="Q70" s="11"/>
      <c r="R70" s="16"/>
    </row>
    <row r="71" spans="1:20" ht="13" x14ac:dyDescent="0.3">
      <c r="B71" s="5"/>
      <c r="C71" s="5"/>
      <c r="D71" s="5"/>
      <c r="E71" s="5"/>
      <c r="F71" s="5"/>
      <c r="G71" s="5"/>
      <c r="H71" s="5"/>
      <c r="I71"/>
      <c r="J71" s="13"/>
      <c r="K71" s="11"/>
      <c r="L71" s="11"/>
      <c r="M71" s="11"/>
      <c r="N71" s="11"/>
      <c r="O71" s="11"/>
      <c r="P71" s="11"/>
      <c r="Q71" s="11"/>
      <c r="R71" s="16"/>
    </row>
    <row r="72" spans="1:20" x14ac:dyDescent="0.25">
      <c r="B72" s="5"/>
      <c r="C72" s="5"/>
      <c r="D72" s="5"/>
      <c r="E72" s="5"/>
      <c r="F72" s="5"/>
      <c r="G72" s="5"/>
      <c r="H72" s="5"/>
      <c r="J72" s="12"/>
      <c r="R72" s="16"/>
    </row>
    <row r="73" spans="1:20" x14ac:dyDescent="0.25">
      <c r="B73" s="5"/>
      <c r="C73" s="5"/>
      <c r="D73" s="5"/>
      <c r="E73" s="5"/>
      <c r="F73" s="5"/>
      <c r="G73" s="5"/>
      <c r="H73" s="5"/>
      <c r="R73" s="16"/>
    </row>
    <row r="74" spans="1:20" ht="13" x14ac:dyDescent="0.3">
      <c r="B74" s="5"/>
      <c r="C74" s="5"/>
      <c r="D74" s="5"/>
      <c r="E74" s="5"/>
      <c r="F74" s="5"/>
      <c r="G74" s="5"/>
      <c r="H74" s="5"/>
      <c r="I74" s="1"/>
      <c r="J74"/>
      <c r="K74"/>
      <c r="L74"/>
      <c r="M74"/>
      <c r="N74"/>
      <c r="O74"/>
      <c r="P74"/>
      <c r="Q74"/>
      <c r="R74" s="16"/>
    </row>
    <row r="75" spans="1:20" ht="12.5" x14ac:dyDescent="0.25">
      <c r="B75" s="5"/>
      <c r="C75" s="5"/>
      <c r="D75" s="5"/>
      <c r="E75" s="5"/>
      <c r="F75" s="5"/>
      <c r="G75" s="5"/>
      <c r="H75" s="5"/>
      <c r="I75"/>
      <c r="J75"/>
      <c r="K75"/>
      <c r="L75"/>
      <c r="M75"/>
      <c r="N75"/>
      <c r="O75"/>
      <c r="P75"/>
      <c r="Q75"/>
      <c r="R75" s="16"/>
    </row>
    <row r="76" spans="1:20" ht="12.5" x14ac:dyDescent="0.25">
      <c r="I76"/>
      <c r="J76" s="10"/>
      <c r="K76" s="11"/>
      <c r="L76" s="11"/>
      <c r="M76" s="11"/>
      <c r="N76" s="11"/>
      <c r="O76" s="11"/>
      <c r="P76" s="11"/>
      <c r="Q76" s="11"/>
      <c r="R76" s="8"/>
    </row>
    <row r="77" spans="1:20" ht="12.75" customHeight="1" x14ac:dyDescent="0.25">
      <c r="B77" s="5"/>
      <c r="C77" s="5"/>
      <c r="D77" s="5"/>
      <c r="E77" s="5"/>
      <c r="F77" s="5"/>
      <c r="G77" s="5"/>
      <c r="H77" s="5"/>
      <c r="I77"/>
      <c r="J77" s="10"/>
      <c r="K77" s="11"/>
      <c r="L77" s="11"/>
      <c r="M77" s="11"/>
      <c r="N77" s="11"/>
      <c r="O77" s="11"/>
      <c r="P77" s="11"/>
      <c r="Q77" s="11"/>
      <c r="R77" s="16"/>
    </row>
    <row r="78" spans="1:20" ht="12.5" x14ac:dyDescent="0.25">
      <c r="B78" s="5"/>
      <c r="C78" s="5"/>
      <c r="D78" s="5"/>
      <c r="E78" s="5"/>
      <c r="F78" s="5"/>
      <c r="G78" s="5"/>
      <c r="H78" s="5"/>
      <c r="I78"/>
      <c r="J78" s="10"/>
      <c r="K78" s="11"/>
      <c r="L78" s="11"/>
      <c r="M78" s="11"/>
      <c r="N78" s="11"/>
      <c r="O78" s="11"/>
      <c r="P78" s="11"/>
      <c r="Q78" s="11"/>
      <c r="R78" s="16"/>
    </row>
    <row r="79" spans="1:20" ht="12.5" x14ac:dyDescent="0.25">
      <c r="B79" s="5"/>
      <c r="C79" s="5"/>
      <c r="D79" s="5"/>
      <c r="E79" s="5"/>
      <c r="F79" s="5"/>
      <c r="G79" s="5"/>
      <c r="H79" s="5"/>
      <c r="I79"/>
      <c r="J79" s="10"/>
      <c r="K79" s="11"/>
      <c r="L79" s="11"/>
      <c r="M79" s="11"/>
      <c r="N79" s="11"/>
      <c r="O79" s="11"/>
      <c r="P79" s="11"/>
      <c r="Q79" s="11"/>
      <c r="R79" s="16"/>
    </row>
    <row r="80" spans="1:20" ht="12.5" x14ac:dyDescent="0.25">
      <c r="B80" s="5"/>
      <c r="C80" s="5"/>
      <c r="D80" s="5"/>
      <c r="E80" s="5"/>
      <c r="F80" s="5"/>
      <c r="G80" s="5"/>
      <c r="H80" s="5"/>
      <c r="I80"/>
      <c r="J80" s="10"/>
      <c r="K80" s="11"/>
      <c r="L80" s="11"/>
      <c r="M80" s="11"/>
      <c r="N80" s="11"/>
      <c r="O80" s="11"/>
      <c r="P80" s="11"/>
      <c r="Q80" s="11"/>
      <c r="R80" s="16"/>
    </row>
    <row r="81" spans="2:18" ht="13" x14ac:dyDescent="0.3">
      <c r="B81" s="5"/>
      <c r="C81" s="5"/>
      <c r="D81" s="5"/>
      <c r="E81" s="5"/>
      <c r="F81" s="5"/>
      <c r="G81" s="5"/>
      <c r="H81" s="5"/>
      <c r="I81"/>
      <c r="J81" s="13"/>
      <c r="K81" s="11"/>
      <c r="L81" s="11"/>
      <c r="M81" s="11"/>
      <c r="N81" s="11"/>
      <c r="O81" s="11"/>
      <c r="P81" s="11"/>
      <c r="Q81" s="11"/>
      <c r="R81" s="16"/>
    </row>
    <row r="82" spans="2:18" x14ac:dyDescent="0.25">
      <c r="B82" s="5"/>
      <c r="C82" s="5"/>
      <c r="D82" s="5"/>
      <c r="E82" s="5"/>
      <c r="F82" s="5"/>
      <c r="G82" s="5"/>
      <c r="H82" s="5"/>
      <c r="J82" s="12"/>
      <c r="R82" s="16"/>
    </row>
    <row r="83" spans="2:18" x14ac:dyDescent="0.25">
      <c r="B83" s="5"/>
      <c r="C83" s="5"/>
      <c r="D83" s="5"/>
      <c r="E83" s="5"/>
      <c r="F83" s="5"/>
      <c r="G83" s="5"/>
      <c r="H83" s="5"/>
      <c r="I83" s="15"/>
      <c r="J83" s="15"/>
      <c r="K83" s="15"/>
      <c r="L83" s="15"/>
      <c r="M83" s="15"/>
      <c r="N83" s="15"/>
      <c r="O83" s="15"/>
      <c r="P83" s="15"/>
      <c r="Q83" s="15"/>
      <c r="R83" s="16"/>
    </row>
    <row r="84" spans="2:18" ht="13" x14ac:dyDescent="0.3">
      <c r="B84" s="5"/>
      <c r="C84" s="5"/>
      <c r="D84" s="5"/>
      <c r="E84" s="5"/>
      <c r="F84" s="5"/>
      <c r="G84" s="5"/>
      <c r="H84" s="5"/>
      <c r="I84" s="1"/>
      <c r="J84"/>
      <c r="K84"/>
      <c r="L84"/>
      <c r="M84"/>
      <c r="N84"/>
      <c r="O84"/>
      <c r="P84"/>
      <c r="Q84"/>
      <c r="R84" s="16"/>
    </row>
    <row r="85" spans="2:18" ht="12.5" x14ac:dyDescent="0.25">
      <c r="B85" s="5"/>
      <c r="C85" s="5"/>
      <c r="D85" s="5"/>
      <c r="E85" s="5"/>
      <c r="F85" s="5"/>
      <c r="G85" s="5"/>
      <c r="H85" s="5"/>
      <c r="I85"/>
      <c r="J85"/>
      <c r="K85"/>
      <c r="L85"/>
      <c r="M85"/>
      <c r="N85"/>
      <c r="O85"/>
      <c r="P85"/>
      <c r="Q85"/>
      <c r="R85" s="16"/>
    </row>
    <row r="86" spans="2:18" ht="12.5" x14ac:dyDescent="0.25">
      <c r="B86" s="5"/>
      <c r="C86" s="5"/>
      <c r="D86" s="5"/>
      <c r="E86" s="5"/>
      <c r="F86" s="5"/>
      <c r="G86" s="5"/>
      <c r="H86" s="5"/>
      <c r="I86"/>
      <c r="J86" s="10"/>
      <c r="K86" s="11"/>
      <c r="L86" s="11"/>
      <c r="M86" s="11"/>
      <c r="N86" s="11"/>
      <c r="O86" s="11"/>
      <c r="P86" s="11"/>
      <c r="Q86" s="11"/>
      <c r="R86" s="16"/>
    </row>
    <row r="87" spans="2:18" ht="12.5" x14ac:dyDescent="0.25">
      <c r="B87" s="5"/>
      <c r="C87" s="5"/>
      <c r="D87" s="5"/>
      <c r="E87" s="5"/>
      <c r="F87" s="5"/>
      <c r="G87" s="5"/>
      <c r="H87" s="5"/>
      <c r="I87"/>
      <c r="J87" s="10"/>
      <c r="K87" s="11"/>
      <c r="L87" s="11"/>
      <c r="M87" s="11"/>
      <c r="N87" s="11"/>
      <c r="O87" s="11"/>
      <c r="P87" s="11"/>
      <c r="Q87" s="11"/>
      <c r="R87" s="16"/>
    </row>
    <row r="88" spans="2:18" ht="12.5" x14ac:dyDescent="0.25">
      <c r="B88" s="5"/>
      <c r="C88" s="5"/>
      <c r="D88" s="5"/>
      <c r="E88" s="5"/>
      <c r="F88" s="5"/>
      <c r="G88" s="5"/>
      <c r="H88" s="5"/>
      <c r="I88"/>
      <c r="J88" s="10"/>
      <c r="K88" s="11"/>
      <c r="L88" s="11"/>
      <c r="M88" s="11"/>
      <c r="N88" s="11"/>
      <c r="O88" s="11"/>
      <c r="P88" s="11"/>
      <c r="Q88" s="11"/>
      <c r="R88" s="16"/>
    </row>
    <row r="89" spans="2:18" ht="12.5" x14ac:dyDescent="0.25">
      <c r="B89" s="5"/>
      <c r="C89" s="5"/>
      <c r="D89" s="5"/>
      <c r="E89" s="5"/>
      <c r="F89" s="5"/>
      <c r="G89" s="5"/>
      <c r="H89" s="5"/>
      <c r="I89"/>
      <c r="J89" s="10"/>
      <c r="K89" s="11"/>
      <c r="L89" s="11"/>
      <c r="M89" s="11"/>
      <c r="N89" s="11"/>
      <c r="O89" s="11"/>
      <c r="P89" s="11"/>
      <c r="Q89" s="11"/>
      <c r="R89" s="16"/>
    </row>
    <row r="90" spans="2:18" ht="12.5" x14ac:dyDescent="0.25">
      <c r="B90" s="5"/>
      <c r="C90" s="5"/>
      <c r="D90" s="5"/>
      <c r="E90" s="5"/>
      <c r="F90" s="5"/>
      <c r="G90" s="5"/>
      <c r="H90" s="5"/>
      <c r="I90"/>
      <c r="J90" s="10"/>
      <c r="K90" s="11"/>
      <c r="L90" s="11"/>
      <c r="M90" s="11"/>
      <c r="N90" s="11"/>
      <c r="O90" s="11"/>
      <c r="P90" s="11"/>
      <c r="Q90" s="11"/>
      <c r="R90" s="16"/>
    </row>
    <row r="91" spans="2:18" ht="13" x14ac:dyDescent="0.3">
      <c r="I91"/>
      <c r="J91" s="13"/>
      <c r="K91" s="11"/>
      <c r="L91" s="11"/>
      <c r="M91" s="11"/>
      <c r="N91" s="11"/>
      <c r="O91" s="11"/>
      <c r="P91" s="11"/>
      <c r="Q91" s="11"/>
    </row>
    <row r="92" spans="2:18" ht="12" customHeight="1" x14ac:dyDescent="0.25">
      <c r="B92" s="5"/>
      <c r="C92" s="5"/>
      <c r="D92" s="5"/>
      <c r="E92" s="5"/>
      <c r="F92" s="5"/>
      <c r="G92" s="5"/>
      <c r="H92" s="5"/>
      <c r="J92" s="12"/>
      <c r="R92" s="7"/>
    </row>
    <row r="93" spans="2:18" x14ac:dyDescent="0.2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7"/>
    </row>
    <row r="94" spans="2:18" x14ac:dyDescent="0.25">
      <c r="B94" s="5"/>
      <c r="C94" s="5"/>
      <c r="D94" s="5"/>
      <c r="E94" s="5"/>
      <c r="F94" s="5"/>
      <c r="G94" s="5"/>
      <c r="H94" s="5"/>
      <c r="R94" s="7"/>
    </row>
    <row r="95" spans="2:18" x14ac:dyDescent="0.2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7"/>
    </row>
    <row r="96" spans="2:18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7"/>
    </row>
    <row r="97" spans="1:18" x14ac:dyDescent="0.2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7"/>
    </row>
    <row r="98" spans="1:18" x14ac:dyDescent="0.2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7"/>
    </row>
    <row r="99" spans="1:18" x14ac:dyDescent="0.2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7"/>
    </row>
    <row r="100" spans="1:18" x14ac:dyDescent="0.2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7"/>
    </row>
    <row r="101" spans="1:18" x14ac:dyDescent="0.2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7"/>
    </row>
    <row r="102" spans="1:18" x14ac:dyDescent="0.2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7"/>
    </row>
    <row r="103" spans="1:18" x14ac:dyDescent="0.2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7"/>
    </row>
    <row r="104" spans="1:18" x14ac:dyDescent="0.25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7"/>
    </row>
    <row r="105" spans="1:18" x14ac:dyDescent="0.25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7"/>
    </row>
    <row r="106" spans="1:18" x14ac:dyDescent="0.25">
      <c r="I106" s="5"/>
      <c r="J106" s="5"/>
      <c r="K106" s="5"/>
      <c r="L106" s="5"/>
      <c r="M106" s="5"/>
      <c r="N106" s="5"/>
      <c r="O106" s="5"/>
      <c r="P106" s="5"/>
      <c r="Q106" s="5"/>
    </row>
    <row r="107" spans="1:18" ht="12" customHeight="1" x14ac:dyDescent="0.25">
      <c r="A107" s="8" t="e">
        <f>#REF!/(#REF!-#REF!)</f>
        <v>#REF!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7"/>
    </row>
    <row r="108" spans="1:18" x14ac:dyDescent="0.25">
      <c r="A108" s="8" t="e">
        <f>#REF!/(#REF!-#REF!)</f>
        <v>#REF!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7"/>
    </row>
    <row r="109" spans="1:18" x14ac:dyDescent="0.25">
      <c r="A109" s="8"/>
      <c r="B109" s="5"/>
      <c r="C109" s="5"/>
      <c r="D109" s="5"/>
      <c r="E109" s="5"/>
      <c r="F109" s="5"/>
      <c r="G109" s="5"/>
      <c r="H109" s="5"/>
      <c r="R109" s="7"/>
    </row>
    <row r="110" spans="1:18" x14ac:dyDescent="0.25">
      <c r="A110" s="8" t="e">
        <f>#REF!/(#REF!-#REF!)</f>
        <v>#REF!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7"/>
    </row>
    <row r="111" spans="1:18" x14ac:dyDescent="0.25">
      <c r="A111" s="8" t="e">
        <f>#REF!/(#REF!-#REF!)</f>
        <v>#REF!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7"/>
    </row>
    <row r="112" spans="1:18" x14ac:dyDescent="0.25">
      <c r="A112" s="8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7"/>
    </row>
    <row r="113" spans="1:18" x14ac:dyDescent="0.25">
      <c r="A113" s="8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7"/>
    </row>
    <row r="114" spans="1:18" x14ac:dyDescent="0.25">
      <c r="A114" s="8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7"/>
    </row>
    <row r="115" spans="1:18" x14ac:dyDescent="0.25">
      <c r="A115" s="8" t="e">
        <f>#REF!/(#REF!-#REF!)</f>
        <v>#REF!</v>
      </c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7"/>
    </row>
    <row r="116" spans="1:18" x14ac:dyDescent="0.2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7"/>
    </row>
    <row r="117" spans="1:18" x14ac:dyDescent="0.2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7"/>
    </row>
    <row r="118" spans="1:18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7"/>
    </row>
    <row r="119" spans="1:18" x14ac:dyDescent="0.2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7"/>
    </row>
    <row r="120" spans="1:18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7"/>
    </row>
    <row r="121" spans="1:18" x14ac:dyDescent="0.25">
      <c r="I121" s="5"/>
      <c r="J121" s="5"/>
      <c r="K121" s="5"/>
      <c r="L121" s="5"/>
      <c r="M121" s="5"/>
      <c r="N121" s="5"/>
      <c r="O121" s="5"/>
      <c r="P121" s="5"/>
      <c r="Q121" s="5"/>
    </row>
    <row r="122" spans="1:18" x14ac:dyDescent="0.25">
      <c r="I122" s="5"/>
      <c r="J122" s="5"/>
      <c r="K122" s="5"/>
      <c r="L122" s="5"/>
      <c r="M122" s="5"/>
      <c r="N122" s="5"/>
      <c r="O122" s="5"/>
      <c r="P122" s="5"/>
      <c r="Q122" s="5"/>
    </row>
    <row r="123" spans="1:18" x14ac:dyDescent="0.25">
      <c r="I123" s="5"/>
      <c r="J123" s="5"/>
      <c r="K123" s="5"/>
      <c r="L123" s="5"/>
      <c r="M123" s="5"/>
      <c r="N123" s="5"/>
      <c r="O123" s="5"/>
      <c r="P123" s="5"/>
      <c r="Q123" s="5"/>
    </row>
    <row r="125" spans="1:18" x14ac:dyDescent="0.25">
      <c r="A125" s="2" t="s">
        <v>40</v>
      </c>
    </row>
    <row r="126" spans="1:18" x14ac:dyDescent="0.25">
      <c r="A126" s="2" t="e">
        <f>#REF!</f>
        <v>#REF!</v>
      </c>
    </row>
    <row r="127" spans="1:18" x14ac:dyDescent="0.25">
      <c r="A127" s="2" t="e">
        <f>#REF!</f>
        <v>#REF!</v>
      </c>
    </row>
    <row r="128" spans="1:18" x14ac:dyDescent="0.25">
      <c r="A128" s="2" t="e">
        <f>#REF!</f>
        <v>#REF!</v>
      </c>
    </row>
    <row r="129" spans="1:1" x14ac:dyDescent="0.25">
      <c r="A129" s="2" t="e">
        <f>#REF!</f>
        <v>#REF!</v>
      </c>
    </row>
    <row r="130" spans="1:1" x14ac:dyDescent="0.25">
      <c r="A130" s="2" t="e">
        <f>#REF!</f>
        <v>#REF!</v>
      </c>
    </row>
    <row r="131" spans="1:1" x14ac:dyDescent="0.25">
      <c r="A131" s="4" t="e">
        <f>#REF!</f>
        <v>#REF!</v>
      </c>
    </row>
    <row r="132" spans="1:1" x14ac:dyDescent="0.25">
      <c r="A132" s="4" t="e">
        <f>#REF!</f>
        <v>#REF!</v>
      </c>
    </row>
    <row r="133" spans="1:1" x14ac:dyDescent="0.25">
      <c r="A133" s="4" t="e">
        <f>#REF!</f>
        <v>#REF!</v>
      </c>
    </row>
    <row r="135" spans="1:1" x14ac:dyDescent="0.25">
      <c r="A135" s="8" t="e">
        <f>(A133-A126)/A126</f>
        <v>#REF!</v>
      </c>
    </row>
  </sheetData>
  <phoneticPr fontId="0" type="noConversion"/>
  <pageMargins left="0.75" right="0.75" top="1" bottom="1" header="0.4921259845" footer="0.4921259845"/>
  <pageSetup paperSize="9" scale="71" orientation="landscape" r:id="rId1"/>
  <headerFooter alignWithMargins="0"/>
  <rowBreaks count="1" manualBreakCount="1">
    <brk id="28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4C623-8C33-462A-817D-8B6D5BA32403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AE684-9219-47D5-B732-36D35996E8B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eb53e06-65d7-46c5-b1aa-c897254c779f">
      <Terms xmlns="http://schemas.microsoft.com/office/infopath/2007/PartnerControls"/>
    </lcf76f155ced4ddcb4097134ff3c332f>
    <TaxCatchAll xmlns="1ec846b7-7d56-4354-b44a-56efec01300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A4536F486F792C45ABFF7B039FA8738B" ma:contentTypeVersion="17" ma:contentTypeDescription="Luo uusi asiakirja." ma:contentTypeScope="" ma:versionID="98fa873b2cc96e96589c881572376f19">
  <xsd:schema xmlns:xsd="http://www.w3.org/2001/XMLSchema" xmlns:xs="http://www.w3.org/2001/XMLSchema" xmlns:p="http://schemas.microsoft.com/office/2006/metadata/properties" xmlns:ns2="aeb53e06-65d7-46c5-b1aa-c897254c779f" xmlns:ns3="1ec846b7-7d56-4354-b44a-56efec013004" targetNamespace="http://schemas.microsoft.com/office/2006/metadata/properties" ma:root="true" ma:fieldsID="5e3a1a50f37c29d4183730dc951ba0eb" ns2:_="" ns3:_="">
    <xsd:import namespace="aeb53e06-65d7-46c5-b1aa-c897254c779f"/>
    <xsd:import namespace="1ec846b7-7d56-4354-b44a-56efec0130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53e06-65d7-46c5-b1aa-c897254c77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Kuvien tunnisteet" ma:readOnly="false" ma:fieldId="{5cf76f15-5ced-4ddc-b409-7134ff3c332f}" ma:taxonomyMulti="true" ma:sspId="870c06c3-a347-4ed9-acb0-c439f3bcb5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846b7-7d56-4354-b44a-56efec01300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Jaett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Jakamisen tiedot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4906a0a6-e9f7-40bc-abdf-a1bdb8bef5d8}" ma:internalName="TaxCatchAll" ma:showField="CatchAllData" ma:web="1ec846b7-7d56-4354-b44a-56efec0130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FF4D22-BA45-4EBE-82C8-9C97ABA1EE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43725A-BECB-4E6C-BCFB-73ED1430D7DE}">
  <ds:schemaRefs>
    <ds:schemaRef ds:uri="http://purl.org/dc/elements/1.1/"/>
    <ds:schemaRef ds:uri="http://purl.org/dc/dcmitype/"/>
    <ds:schemaRef ds:uri="1ec846b7-7d56-4354-b44a-56efec01300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aeb53e06-65d7-46c5-b1aa-c897254c779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CEC7B82-7C36-4A3F-A617-1A72582ED8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b53e06-65d7-46c5-b1aa-c897254c779f"/>
    <ds:schemaRef ds:uri="1ec846b7-7d56-4354-b44a-56efec0130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Kaaviot</vt:lpstr>
      </vt:variant>
      <vt:variant>
        <vt:i4>10</vt:i4>
      </vt:variant>
    </vt:vector>
  </HeadingPairs>
  <TitlesOfParts>
    <vt:vector size="13" baseType="lpstr">
      <vt:lpstr>DATA</vt:lpstr>
      <vt:lpstr>Taul1</vt:lpstr>
      <vt:lpstr>Taul2</vt:lpstr>
      <vt:lpstr>Kaavio1 24</vt:lpstr>
      <vt:lpstr>Kaavio2 24</vt:lpstr>
      <vt:lpstr>Kaavio3 24</vt:lpstr>
      <vt:lpstr>Kaavio4 24</vt:lpstr>
      <vt:lpstr>ei päivitetty1</vt:lpstr>
      <vt:lpstr>ei päivitetty2</vt:lpstr>
      <vt:lpstr>ei päivitetty3</vt:lpstr>
      <vt:lpstr>ei päivitetty4</vt:lpstr>
      <vt:lpstr>ei päivitetty5</vt:lpstr>
      <vt:lpstr>ei päivitetty6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Petri Malinen</dc:creator>
  <cp:keywords/>
  <dc:description/>
  <cp:lastModifiedBy>Petri Malinen</cp:lastModifiedBy>
  <cp:revision/>
  <dcterms:created xsi:type="dcterms:W3CDTF">2004-11-04T11:58:42Z</dcterms:created>
  <dcterms:modified xsi:type="dcterms:W3CDTF">2025-12-19T06:55:07Z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0x010100A4536F486F792C45ABFF7B039FA8738B</vt:lpwstr>
  </property>
  <property fmtid="{D5CDD505-2E9C-101B-9397-08002B2CF9AE}" pid="3" name="MediaServiceImageTags">
    <vt:lpwstr/>
  </property>
</Properties>
</file>